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E:\4. Winrock International\ASLI March 2018\ASLI Final Document March 2018\Outcome 3\A-Report Tools\Attachment\"/>
    </mc:Choice>
  </mc:AlternateContent>
  <bookViews>
    <workbookView xWindow="0" yWindow="0" windowWidth="20490" windowHeight="7530"/>
  </bookViews>
  <sheets>
    <sheet name="A-Report Tools" sheetId="5" r:id="rId1"/>
    <sheet name="Pengukuran Skor-PS tier 3" sheetId="1" r:id="rId2"/>
    <sheet name="Pengukuran Skor-PS tier 2" sheetId="2" r:id="rId3"/>
    <sheet name="Pengukuran Skor-PS tier 1" sheetId="3" r:id="rId4"/>
    <sheet name="Pengukuran Skor-PKS" sheetId="4" r:id="rId5"/>
  </sheets>
  <externalReferences>
    <externalReference r:id="rId6"/>
    <externalReference r:id="rId7"/>
    <externalReference r:id="rId8"/>
    <externalReference r:id="rId9"/>
    <externalReference r:id="rId10"/>
    <externalReference r:id="rId11"/>
  </externalReferences>
  <definedNames>
    <definedName name="_CSV" localSheetId="4">#REF!</definedName>
    <definedName name="_CSV" localSheetId="3">#REF!</definedName>
    <definedName name="_CSV" localSheetId="2">#REF!</definedName>
    <definedName name="_CSV" localSheetId="1">#REF!</definedName>
    <definedName name="_CSV">#REF!</definedName>
    <definedName name="_envi" localSheetId="4">#REF!</definedName>
    <definedName name="_envi" localSheetId="3">#REF!</definedName>
    <definedName name="_envi" localSheetId="2">#REF!</definedName>
    <definedName name="_envi" localSheetId="1">#REF!</definedName>
    <definedName name="_envi">#REF!</definedName>
    <definedName name="_HR" localSheetId="4">#REF!</definedName>
    <definedName name="_HR" localSheetId="3">#REF!</definedName>
    <definedName name="_HR" localSheetId="2">#REF!</definedName>
    <definedName name="_HR" localSheetId="1">#REF!</definedName>
    <definedName name="_HR">#REF!</definedName>
    <definedName name="_leg" localSheetId="4">#REF!</definedName>
    <definedName name="_leg" localSheetId="3">#REF!</definedName>
    <definedName name="_leg" localSheetId="2">#REF!</definedName>
    <definedName name="_leg" localSheetId="1">#REF!</definedName>
    <definedName name="_leg">#REF!</definedName>
    <definedName name="_policy">'[1]drop down menu'!$W$2:$W$5</definedName>
    <definedName name="_track" localSheetId="4">#REF!</definedName>
    <definedName name="_track" localSheetId="3">#REF!</definedName>
    <definedName name="_track" localSheetId="2">#REF!</definedName>
    <definedName name="_track" localSheetId="1">#REF!</definedName>
    <definedName name="_track">#REF!</definedName>
    <definedName name="a" localSheetId="4">#REF!</definedName>
    <definedName name="a" localSheetId="3">#REF!</definedName>
    <definedName name="a">#REF!</definedName>
    <definedName name="assessment">'[2]drop down menu'!$A$2:$A$5</definedName>
    <definedName name="assessment_type">'[3]drop down menu'!$A$2:$A$4</definedName>
    <definedName name="biodiv" localSheetId="4">'[4]Assessment report'!#REF!</definedName>
    <definedName name="biodiv" localSheetId="3">'[4]Assessment report'!#REF!</definedName>
    <definedName name="biodiv" localSheetId="2">'[4]Assessment report'!#REF!</definedName>
    <definedName name="biodiv" localSheetId="1">'[4]Assessment report'!#REF!</definedName>
    <definedName name="biodiv">'[4]Assessment report'!#REF!</definedName>
    <definedName name="CARplan" localSheetId="4">#REF!</definedName>
    <definedName name="CARplan" localSheetId="3">#REF!</definedName>
    <definedName name="CARplan" localSheetId="2">#REF!</definedName>
    <definedName name="CARplan" localSheetId="1">#REF!</definedName>
    <definedName name="CARplan">#REF!</definedName>
    <definedName name="cert_type">'[1]drop down menu'!$K$2:$K$9</definedName>
    <definedName name="Compliance">[5]Introduction!$A$51:$A$54</definedName>
    <definedName name="CSV" localSheetId="4">'[4]Assessment report'!#REF!</definedName>
    <definedName name="CSV" localSheetId="3">'[4]Assessment report'!#REF!</definedName>
    <definedName name="CSV" localSheetId="2">'[4]Assessment report'!#REF!</definedName>
    <definedName name="CSV" localSheetId="1">'[4]Assessment report'!#REF!</definedName>
    <definedName name="CSV">'[4]Assessment report'!#REF!</definedName>
    <definedName name="envi" localSheetId="4">'[4]Assessment report'!#REF!</definedName>
    <definedName name="envi" localSheetId="3">'[4]Assessment report'!#REF!</definedName>
    <definedName name="envi" localSheetId="2">'[4]Assessment report'!#REF!</definedName>
    <definedName name="envi" localSheetId="1">'[4]Assessment report'!#REF!</definedName>
    <definedName name="envi">'[4]Assessment report'!#REF!</definedName>
    <definedName name="facility">'[1]drop down menu'!$Q$2:$Q$5</definedName>
    <definedName name="HR" localSheetId="4">'[4]Assessment report'!#REF!</definedName>
    <definedName name="HR" localSheetId="3">'[4]Assessment report'!#REF!</definedName>
    <definedName name="HR" localSheetId="2">'[4]Assessment report'!#REF!</definedName>
    <definedName name="HR" localSheetId="1">'[4]Assessment report'!#REF!</definedName>
    <definedName name="HR">'[4]Assessment report'!#REF!</definedName>
    <definedName name="leg" localSheetId="4">'[4]Assessment report'!#REF!</definedName>
    <definedName name="leg" localSheetId="3">'[4]Assessment report'!#REF!</definedName>
    <definedName name="leg" localSheetId="2">'[4]Assessment report'!#REF!</definedName>
    <definedName name="leg" localSheetId="1">'[4]Assessment report'!#REF!</definedName>
    <definedName name="leg">'[4]Assessment report'!#REF!</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oncompliance" localSheetId="4">#REF!</definedName>
    <definedName name="noncompliance" localSheetId="3">#REF!</definedName>
    <definedName name="noncompliance" localSheetId="2">#REF!</definedName>
    <definedName name="noncompliance" localSheetId="1">#REF!</definedName>
    <definedName name="noncompliance">#REF!</definedName>
    <definedName name="noncompliances" localSheetId="4">#REF!</definedName>
    <definedName name="noncompliances" localSheetId="3">#REF!</definedName>
    <definedName name="noncompliances" localSheetId="2">#REF!</definedName>
    <definedName name="noncompliances" localSheetId="1">#REF!</definedName>
    <definedName name="noncompliances">#REF!</definedName>
    <definedName name="policy">'[3]drop down menu'!$W$2:$W$5</definedName>
    <definedName name="product">'[1]drop down menu'!$U$2:$U$18</definedName>
    <definedName name="pt">'[4]Assessment report'!#REF!</definedName>
    <definedName name="rating">'[1]drop down menu'!$C$2:$C$7</definedName>
    <definedName name="raw_material">'[1]drop down menu'!$S$2:$S$16</definedName>
    <definedName name="track" localSheetId="4">'[4]Assessment report'!#REF!</definedName>
    <definedName name="track" localSheetId="3">'[4]Assessment report'!#REF!</definedName>
    <definedName name="track" localSheetId="2">'[4]Assessment report'!#REF!</definedName>
    <definedName name="track" localSheetId="1">'[4]Assessment report'!#REF!</definedName>
    <definedName name="track">'[4]Assessment report'!#REF!</definedName>
    <definedName name="x">'[6]drop down menu'!$O$2:$O$3</definedName>
    <definedName name="y">'[6]drop down menu'!$O$2:$O$3</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4" l="1"/>
  <c r="J38" i="4"/>
  <c r="H43" i="3"/>
  <c r="J43" i="3"/>
  <c r="H55" i="2"/>
  <c r="J55" i="2"/>
  <c r="H59" i="1"/>
  <c r="J59" i="1"/>
  <c r="H65" i="3"/>
  <c r="H66" i="3"/>
  <c r="H67" i="3"/>
  <c r="H68" i="3"/>
  <c r="H69" i="3"/>
  <c r="H61" i="3"/>
  <c r="J61" i="3"/>
  <c r="H62" i="3"/>
  <c r="J62" i="3"/>
  <c r="H63" i="3"/>
  <c r="J63" i="3"/>
  <c r="J64" i="3"/>
  <c r="N93" i="3"/>
  <c r="J69" i="3"/>
  <c r="J68" i="3"/>
  <c r="J67" i="3"/>
  <c r="J66" i="3"/>
  <c r="J65" i="3"/>
  <c r="J70" i="3"/>
  <c r="N94" i="3"/>
  <c r="H37" i="3"/>
  <c r="J37" i="3"/>
  <c r="H38" i="3"/>
  <c r="J38" i="3"/>
  <c r="H39" i="3"/>
  <c r="J39" i="3"/>
  <c r="J40" i="3"/>
  <c r="N87" i="3"/>
  <c r="H33" i="3"/>
  <c r="J33" i="3"/>
  <c r="H34" i="3"/>
  <c r="J34" i="3"/>
  <c r="H35" i="3"/>
  <c r="J35" i="3"/>
  <c r="J36" i="3"/>
  <c r="N86" i="3"/>
  <c r="H47" i="3"/>
  <c r="J47" i="3"/>
  <c r="H46" i="3"/>
  <c r="J46" i="3"/>
  <c r="J48" i="3"/>
  <c r="N89" i="3"/>
  <c r="H49" i="3"/>
  <c r="J49" i="3"/>
  <c r="H50" i="3"/>
  <c r="J50" i="3"/>
  <c r="H51" i="3"/>
  <c r="J51" i="3"/>
  <c r="H52" i="3"/>
  <c r="J52" i="3"/>
  <c r="J53" i="3"/>
  <c r="N90" i="3"/>
  <c r="H54" i="3"/>
  <c r="J54" i="3"/>
  <c r="J55" i="3"/>
  <c r="N91" i="3"/>
  <c r="H56" i="3"/>
  <c r="J56" i="3"/>
  <c r="H57" i="3"/>
  <c r="J57" i="3"/>
  <c r="H58" i="3"/>
  <c r="J58" i="3"/>
  <c r="H59" i="3"/>
  <c r="J59" i="3"/>
  <c r="J60" i="3"/>
  <c r="N92" i="3"/>
  <c r="O94" i="3"/>
  <c r="H16" i="3"/>
  <c r="J16" i="3"/>
  <c r="H17" i="3"/>
  <c r="J17" i="3"/>
  <c r="H18" i="3"/>
  <c r="J18" i="3"/>
  <c r="H19" i="3"/>
  <c r="J19" i="3"/>
  <c r="J20" i="3"/>
  <c r="N82" i="3"/>
  <c r="H21" i="3"/>
  <c r="J21" i="3"/>
  <c r="H22" i="3"/>
  <c r="J22" i="3"/>
  <c r="J23" i="3"/>
  <c r="N83" i="3"/>
  <c r="H24" i="3"/>
  <c r="J24" i="3"/>
  <c r="H25" i="3"/>
  <c r="J25" i="3"/>
  <c r="H26" i="3"/>
  <c r="J26" i="3"/>
  <c r="J27" i="3"/>
  <c r="N84" i="3"/>
  <c r="H28" i="3"/>
  <c r="J28" i="3"/>
  <c r="H29" i="3"/>
  <c r="J29" i="3"/>
  <c r="H30" i="3"/>
  <c r="J30" i="3"/>
  <c r="H31" i="3"/>
  <c r="J31" i="3"/>
  <c r="J32" i="3"/>
  <c r="N85" i="3"/>
  <c r="O87" i="3"/>
  <c r="H70" i="3"/>
  <c r="H36" i="3"/>
  <c r="H92" i="2"/>
  <c r="J92" i="2"/>
  <c r="H93" i="2"/>
  <c r="J93" i="2"/>
  <c r="H94" i="2"/>
  <c r="J94" i="2"/>
  <c r="J95" i="2"/>
  <c r="N121" i="2"/>
  <c r="H96" i="2"/>
  <c r="J96" i="2"/>
  <c r="J97" i="2"/>
  <c r="N122" i="2"/>
  <c r="O122" i="2"/>
  <c r="H87" i="2"/>
  <c r="J87" i="2"/>
  <c r="J88" i="2"/>
  <c r="N119" i="2"/>
  <c r="H89" i="2"/>
  <c r="J89" i="2"/>
  <c r="H90" i="2"/>
  <c r="J90" i="2"/>
  <c r="J91" i="2"/>
  <c r="N120" i="2"/>
  <c r="O120" i="2"/>
  <c r="H77" i="2"/>
  <c r="J77" i="2"/>
  <c r="H78" i="2"/>
  <c r="J78" i="2"/>
  <c r="H79" i="2"/>
  <c r="J79" i="2"/>
  <c r="H81" i="2"/>
  <c r="J81" i="2"/>
  <c r="H82" i="2"/>
  <c r="J82" i="2"/>
  <c r="H84" i="2"/>
  <c r="J84" i="2"/>
  <c r="H80" i="2"/>
  <c r="J80" i="2"/>
  <c r="H83" i="2"/>
  <c r="J83" i="2"/>
  <c r="H85" i="2"/>
  <c r="J85" i="2"/>
  <c r="J86" i="2"/>
  <c r="N118" i="2"/>
  <c r="H73" i="2"/>
  <c r="J73" i="2"/>
  <c r="H74" i="2"/>
  <c r="J74" i="2"/>
  <c r="H75" i="2"/>
  <c r="J75" i="2"/>
  <c r="J76" i="2"/>
  <c r="N117" i="2"/>
  <c r="H58" i="2"/>
  <c r="J58" i="2"/>
  <c r="H59" i="2"/>
  <c r="J59" i="2"/>
  <c r="J60" i="2"/>
  <c r="N113" i="2"/>
  <c r="H61" i="2"/>
  <c r="J61" i="2"/>
  <c r="H62" i="2"/>
  <c r="J62" i="2"/>
  <c r="H63" i="2"/>
  <c r="J63" i="2"/>
  <c r="H64" i="2"/>
  <c r="J64" i="2"/>
  <c r="J65" i="2"/>
  <c r="N114" i="2"/>
  <c r="H66" i="2"/>
  <c r="J66" i="2"/>
  <c r="J67" i="2"/>
  <c r="N115" i="2"/>
  <c r="H68" i="2"/>
  <c r="J68" i="2"/>
  <c r="H69" i="2"/>
  <c r="J69" i="2"/>
  <c r="H70" i="2"/>
  <c r="J70" i="2"/>
  <c r="H71" i="2"/>
  <c r="J71" i="2"/>
  <c r="J72" i="2"/>
  <c r="N116" i="2"/>
  <c r="O118" i="2"/>
  <c r="H24" i="2"/>
  <c r="J24" i="2"/>
  <c r="H25" i="2"/>
  <c r="J25" i="2"/>
  <c r="H26" i="2"/>
  <c r="J26" i="2"/>
  <c r="H27" i="2"/>
  <c r="J27" i="2"/>
  <c r="J28" i="2"/>
  <c r="N105" i="2"/>
  <c r="H29" i="2"/>
  <c r="J29" i="2"/>
  <c r="H30" i="2"/>
  <c r="J30" i="2"/>
  <c r="J31" i="2"/>
  <c r="N106" i="2"/>
  <c r="H32" i="2"/>
  <c r="J32" i="2"/>
  <c r="H33" i="2"/>
  <c r="J33" i="2"/>
  <c r="H34" i="2"/>
  <c r="J34" i="2"/>
  <c r="J35" i="2"/>
  <c r="N107" i="2"/>
  <c r="H36" i="2"/>
  <c r="J36" i="2"/>
  <c r="H37" i="2"/>
  <c r="J37" i="2"/>
  <c r="H38" i="2"/>
  <c r="J38" i="2"/>
  <c r="H39" i="2"/>
  <c r="J39" i="2"/>
  <c r="J40" i="2"/>
  <c r="N108" i="2"/>
  <c r="H41" i="2"/>
  <c r="J41" i="2"/>
  <c r="H42" i="2"/>
  <c r="J42" i="2"/>
  <c r="H43" i="2"/>
  <c r="J43" i="2"/>
  <c r="H44" i="2"/>
  <c r="J44" i="2"/>
  <c r="J45" i="2"/>
  <c r="N109" i="2"/>
  <c r="H50" i="2"/>
  <c r="J50" i="2"/>
  <c r="H51" i="2"/>
  <c r="J51" i="2"/>
  <c r="J52" i="2"/>
  <c r="N111" i="2"/>
  <c r="H46" i="2"/>
  <c r="J46" i="2"/>
  <c r="H47" i="2"/>
  <c r="J47" i="2"/>
  <c r="H48" i="2"/>
  <c r="J48" i="2"/>
  <c r="J49" i="2"/>
  <c r="N110" i="2"/>
  <c r="O111" i="2"/>
  <c r="H86" i="2"/>
  <c r="H52" i="2"/>
  <c r="H45" i="2"/>
  <c r="H66" i="1"/>
  <c r="J66" i="1"/>
  <c r="H67" i="1"/>
  <c r="J67" i="1"/>
  <c r="H68" i="1"/>
  <c r="J68" i="1"/>
  <c r="H69" i="1"/>
  <c r="J69" i="1"/>
  <c r="H70" i="1"/>
  <c r="J70" i="1"/>
  <c r="H14" i="4"/>
  <c r="J14" i="4"/>
  <c r="H16" i="4"/>
  <c r="H15" i="4"/>
  <c r="H13" i="4"/>
  <c r="H41" i="4"/>
  <c r="J41" i="4"/>
  <c r="H42" i="4"/>
  <c r="J42" i="4"/>
  <c r="H43" i="4"/>
  <c r="J43" i="4"/>
  <c r="J44" i="4"/>
  <c r="N99" i="4"/>
  <c r="H45" i="4"/>
  <c r="J45" i="4"/>
  <c r="H46" i="4"/>
  <c r="J46" i="4"/>
  <c r="H47" i="4"/>
  <c r="J47" i="4"/>
  <c r="H48" i="4"/>
  <c r="J48" i="4"/>
  <c r="H49" i="4"/>
  <c r="J49" i="4"/>
  <c r="J50" i="4"/>
  <c r="N100" i="4"/>
  <c r="H51" i="4"/>
  <c r="J51" i="4"/>
  <c r="J52" i="4"/>
  <c r="N101" i="4"/>
  <c r="H53" i="4"/>
  <c r="J53" i="4"/>
  <c r="H54" i="4"/>
  <c r="J54" i="4"/>
  <c r="H55" i="4"/>
  <c r="J55" i="4"/>
  <c r="H56" i="4"/>
  <c r="J56" i="4"/>
  <c r="J57" i="4"/>
  <c r="N102" i="4"/>
  <c r="H58" i="4"/>
  <c r="J58" i="4"/>
  <c r="H59" i="4"/>
  <c r="J59" i="4"/>
  <c r="H60" i="4"/>
  <c r="J60" i="4"/>
  <c r="J61" i="4"/>
  <c r="N103" i="4"/>
  <c r="H62" i="4"/>
  <c r="J62" i="4"/>
  <c r="H63" i="4"/>
  <c r="J63" i="4"/>
  <c r="H64" i="4"/>
  <c r="J64" i="4"/>
  <c r="H65" i="4"/>
  <c r="J65" i="4"/>
  <c r="H66" i="4"/>
  <c r="J66" i="4"/>
  <c r="H67" i="4"/>
  <c r="J67" i="4"/>
  <c r="H68" i="4"/>
  <c r="J68" i="4"/>
  <c r="H69" i="4"/>
  <c r="J69" i="4"/>
  <c r="H70" i="4"/>
  <c r="J70" i="4"/>
  <c r="J71" i="4"/>
  <c r="N104" i="4"/>
  <c r="O104" i="4"/>
  <c r="H23" i="4"/>
  <c r="J23" i="4"/>
  <c r="H24" i="4"/>
  <c r="J24" i="4"/>
  <c r="H25" i="4"/>
  <c r="J25" i="4"/>
  <c r="H26" i="4"/>
  <c r="J26" i="4"/>
  <c r="J27" i="4"/>
  <c r="N95" i="4"/>
  <c r="H28" i="4"/>
  <c r="J28" i="4"/>
  <c r="H29" i="4"/>
  <c r="J29" i="4"/>
  <c r="H30" i="4"/>
  <c r="J30" i="4"/>
  <c r="H31" i="4"/>
  <c r="J31" i="4"/>
  <c r="J32" i="4"/>
  <c r="N96" i="4"/>
  <c r="H33" i="4"/>
  <c r="J33" i="4"/>
  <c r="H34" i="4"/>
  <c r="J34" i="4"/>
  <c r="J35" i="4"/>
  <c r="N97" i="4"/>
  <c r="O97" i="4"/>
  <c r="H18" i="4"/>
  <c r="H3" i="4"/>
  <c r="J3" i="4"/>
  <c r="H4" i="4"/>
  <c r="J4" i="4"/>
  <c r="J5" i="4"/>
  <c r="N90" i="4"/>
  <c r="H6" i="4"/>
  <c r="J6" i="4"/>
  <c r="H7" i="4"/>
  <c r="J7" i="4"/>
  <c r="H8" i="4"/>
  <c r="J8" i="4"/>
  <c r="H9" i="4"/>
  <c r="J9" i="4"/>
  <c r="H10" i="4"/>
  <c r="J10" i="4"/>
  <c r="H11" i="4"/>
  <c r="J11" i="4"/>
  <c r="J12" i="4"/>
  <c r="N91" i="4"/>
  <c r="J13" i="4"/>
  <c r="J15" i="4"/>
  <c r="J16" i="4"/>
  <c r="J17" i="4"/>
  <c r="N92" i="4"/>
  <c r="J18" i="4"/>
  <c r="J19" i="4"/>
  <c r="N93" i="4"/>
  <c r="H20" i="4"/>
  <c r="J20" i="4"/>
  <c r="H21" i="4"/>
  <c r="J21" i="4"/>
  <c r="J22" i="4"/>
  <c r="N94" i="4"/>
  <c r="O94" i="4"/>
  <c r="H36" i="4"/>
  <c r="J36" i="4"/>
  <c r="H37" i="4"/>
  <c r="J37" i="4"/>
  <c r="H39" i="4"/>
  <c r="J39" i="4"/>
  <c r="J40" i="4"/>
  <c r="N98" i="4"/>
  <c r="O98" i="4"/>
  <c r="H72" i="4"/>
  <c r="J72" i="4"/>
  <c r="H73" i="4"/>
  <c r="J73" i="4"/>
  <c r="J74" i="4"/>
  <c r="N105" i="4"/>
  <c r="H75" i="4"/>
  <c r="J75" i="4"/>
  <c r="H76" i="4"/>
  <c r="J76" i="4"/>
  <c r="J77" i="4"/>
  <c r="N106" i="4"/>
  <c r="O106" i="4"/>
  <c r="H78" i="4"/>
  <c r="J78" i="4"/>
  <c r="H79" i="4"/>
  <c r="J79" i="4"/>
  <c r="H80" i="4"/>
  <c r="J80" i="4"/>
  <c r="H81" i="4"/>
  <c r="J81" i="4"/>
  <c r="H82" i="4"/>
  <c r="J82" i="4"/>
  <c r="J83" i="4"/>
  <c r="N107" i="4"/>
  <c r="H84" i="4"/>
  <c r="J84" i="4"/>
  <c r="J85" i="4"/>
  <c r="N108" i="4"/>
  <c r="H86" i="4"/>
  <c r="J86" i="4"/>
  <c r="H87" i="4"/>
  <c r="J87" i="4"/>
  <c r="J88" i="4"/>
  <c r="N109" i="4"/>
  <c r="O109" i="4"/>
  <c r="O110" i="4"/>
  <c r="H88" i="4"/>
  <c r="H85" i="4"/>
  <c r="H83" i="4"/>
  <c r="H77" i="4"/>
  <c r="H74" i="4"/>
  <c r="H71" i="4"/>
  <c r="H61" i="4"/>
  <c r="H57" i="4"/>
  <c r="H52" i="4"/>
  <c r="H50" i="4"/>
  <c r="H44" i="4"/>
  <c r="H40" i="4"/>
  <c r="H35" i="4"/>
  <c r="H32" i="4"/>
  <c r="H27" i="4"/>
  <c r="H22" i="4"/>
  <c r="H19" i="4"/>
  <c r="H17" i="4"/>
  <c r="H12" i="4"/>
  <c r="H5" i="4"/>
  <c r="H3" i="3"/>
  <c r="J3" i="3"/>
  <c r="H4" i="3"/>
  <c r="J4" i="3"/>
  <c r="J5" i="3"/>
  <c r="N78" i="3"/>
  <c r="H6" i="3"/>
  <c r="J6" i="3"/>
  <c r="H7" i="3"/>
  <c r="J7" i="3"/>
  <c r="H8" i="3"/>
  <c r="J8" i="3"/>
  <c r="H9" i="3"/>
  <c r="J9" i="3"/>
  <c r="J10" i="3"/>
  <c r="N79" i="3"/>
  <c r="H11" i="3"/>
  <c r="J11" i="3"/>
  <c r="H12" i="3"/>
  <c r="J12" i="3"/>
  <c r="J13" i="3"/>
  <c r="N80" i="3"/>
  <c r="H14" i="3"/>
  <c r="J14" i="3"/>
  <c r="J15" i="3"/>
  <c r="N81" i="3"/>
  <c r="O81" i="3"/>
  <c r="H41" i="3"/>
  <c r="J41" i="3"/>
  <c r="H42" i="3"/>
  <c r="J42" i="3"/>
  <c r="H44" i="3"/>
  <c r="J44" i="3"/>
  <c r="J45" i="3"/>
  <c r="N88" i="3"/>
  <c r="O88" i="3"/>
  <c r="H71" i="3"/>
  <c r="J71" i="3"/>
  <c r="J72" i="3"/>
  <c r="N95" i="3"/>
  <c r="H73" i="3"/>
  <c r="J73" i="3"/>
  <c r="H74" i="3"/>
  <c r="J74" i="3"/>
  <c r="J75" i="3"/>
  <c r="N96" i="3"/>
  <c r="O96" i="3"/>
  <c r="O97" i="3"/>
  <c r="H75" i="3"/>
  <c r="H72" i="3"/>
  <c r="H64" i="3"/>
  <c r="H60" i="3"/>
  <c r="H55" i="3"/>
  <c r="H53" i="3"/>
  <c r="H48" i="3"/>
  <c r="H45" i="3"/>
  <c r="H40" i="3"/>
  <c r="H32" i="3"/>
  <c r="H27" i="3"/>
  <c r="H23" i="3"/>
  <c r="H20" i="3"/>
  <c r="H15" i="3"/>
  <c r="H13" i="3"/>
  <c r="H10" i="3"/>
  <c r="H5" i="3"/>
  <c r="H108" i="1"/>
  <c r="J108" i="1"/>
  <c r="H107" i="1"/>
  <c r="J107" i="1"/>
  <c r="J109" i="1"/>
  <c r="N134" i="1"/>
  <c r="H62" i="1"/>
  <c r="J62" i="1"/>
  <c r="H63" i="1"/>
  <c r="J63" i="1"/>
  <c r="H64" i="1"/>
  <c r="J64" i="1"/>
  <c r="J65" i="1"/>
  <c r="N124" i="1"/>
  <c r="H99" i="1"/>
  <c r="J99" i="1"/>
  <c r="H100" i="1"/>
  <c r="J100" i="1"/>
  <c r="H101" i="1"/>
  <c r="J101" i="1"/>
  <c r="H102" i="1"/>
  <c r="J102" i="1"/>
  <c r="H103" i="1"/>
  <c r="J103" i="1"/>
  <c r="H105" i="1"/>
  <c r="J105" i="1"/>
  <c r="J106" i="1"/>
  <c r="N133" i="1"/>
  <c r="H93" i="1"/>
  <c r="J93" i="1"/>
  <c r="H94" i="1"/>
  <c r="J94" i="1"/>
  <c r="J95" i="1"/>
  <c r="N130" i="1"/>
  <c r="H96" i="1"/>
  <c r="J96" i="1"/>
  <c r="H97" i="1"/>
  <c r="J97" i="1"/>
  <c r="J98" i="1"/>
  <c r="N131" i="1"/>
  <c r="J71" i="1"/>
  <c r="N125" i="1"/>
  <c r="H72" i="1"/>
  <c r="J72" i="1"/>
  <c r="J73" i="1"/>
  <c r="N126" i="1"/>
  <c r="H74" i="1"/>
  <c r="J74" i="1"/>
  <c r="H75" i="1"/>
  <c r="J75" i="1"/>
  <c r="H76" i="1"/>
  <c r="J76" i="1"/>
  <c r="H77" i="1"/>
  <c r="J77" i="1"/>
  <c r="J78" i="1"/>
  <c r="N127" i="1"/>
  <c r="H79" i="1"/>
  <c r="J79" i="1"/>
  <c r="H80" i="1"/>
  <c r="J80" i="1"/>
  <c r="H81" i="1"/>
  <c r="J81" i="1"/>
  <c r="H83" i="1"/>
  <c r="J83" i="1"/>
  <c r="H84" i="1"/>
  <c r="J84" i="1"/>
  <c r="H85" i="1"/>
  <c r="J85" i="1"/>
  <c r="H86" i="1"/>
  <c r="J86" i="1"/>
  <c r="H87" i="1"/>
  <c r="J87" i="1"/>
  <c r="H88" i="1"/>
  <c r="J88" i="1"/>
  <c r="H89" i="1"/>
  <c r="J89" i="1"/>
  <c r="H90" i="1"/>
  <c r="J90" i="1"/>
  <c r="H91" i="1"/>
  <c r="J91" i="1"/>
  <c r="H57" i="1"/>
  <c r="J57" i="1"/>
  <c r="H58" i="1"/>
  <c r="J58" i="1"/>
  <c r="H60" i="1"/>
  <c r="J60" i="1"/>
  <c r="J61" i="1"/>
  <c r="H24" i="1"/>
  <c r="J24" i="1"/>
  <c r="H25" i="1"/>
  <c r="J25" i="1"/>
  <c r="H26" i="1"/>
  <c r="J26" i="1"/>
  <c r="H27" i="1"/>
  <c r="J27" i="1"/>
  <c r="J28" i="1"/>
  <c r="N116" i="1"/>
  <c r="H29" i="1"/>
  <c r="J29" i="1"/>
  <c r="H30" i="1"/>
  <c r="J30" i="1"/>
  <c r="J31" i="1"/>
  <c r="N117" i="1"/>
  <c r="H32" i="1"/>
  <c r="J32" i="1"/>
  <c r="H33" i="1"/>
  <c r="J33" i="1"/>
  <c r="H34" i="1"/>
  <c r="J34" i="1"/>
  <c r="H35" i="1"/>
  <c r="J35" i="1"/>
  <c r="J36" i="1"/>
  <c r="N118" i="1"/>
  <c r="H37" i="1"/>
  <c r="J37" i="1"/>
  <c r="H38" i="1"/>
  <c r="J38" i="1"/>
  <c r="H39" i="1"/>
  <c r="J39" i="1"/>
  <c r="H40" i="1"/>
  <c r="J40" i="1"/>
  <c r="H41" i="1"/>
  <c r="J41" i="1"/>
  <c r="H42" i="1"/>
  <c r="J42" i="1"/>
  <c r="J43" i="1"/>
  <c r="N119" i="1"/>
  <c r="H44" i="1"/>
  <c r="J44" i="1"/>
  <c r="H45" i="1"/>
  <c r="J45" i="1"/>
  <c r="H46" i="1"/>
  <c r="J46" i="1"/>
  <c r="H47" i="1"/>
  <c r="J47" i="1"/>
  <c r="H49" i="1"/>
  <c r="J49" i="1"/>
  <c r="H50" i="1"/>
  <c r="J50" i="1"/>
  <c r="H51" i="1"/>
  <c r="J51" i="1"/>
  <c r="J52" i="1"/>
  <c r="N121" i="1"/>
  <c r="H53" i="1"/>
  <c r="J53" i="1"/>
  <c r="H54" i="1"/>
  <c r="J54" i="1"/>
  <c r="H55" i="1"/>
  <c r="J55" i="1"/>
  <c r="J56" i="1"/>
  <c r="N122" i="1"/>
  <c r="H3" i="1"/>
  <c r="J3" i="1"/>
  <c r="H4" i="1"/>
  <c r="J4" i="1"/>
  <c r="J5" i="1"/>
  <c r="N111" i="1"/>
  <c r="H6" i="1"/>
  <c r="J6" i="1"/>
  <c r="H7" i="1"/>
  <c r="J7" i="1"/>
  <c r="H8" i="1"/>
  <c r="J8" i="1"/>
  <c r="H9" i="1"/>
  <c r="J9" i="1"/>
  <c r="H10" i="1"/>
  <c r="J10" i="1"/>
  <c r="H11" i="1"/>
  <c r="J11" i="1"/>
  <c r="H13" i="1"/>
  <c r="J13" i="1"/>
  <c r="H14" i="1"/>
  <c r="J14" i="1"/>
  <c r="H15" i="1"/>
  <c r="J15" i="1"/>
  <c r="H16" i="1"/>
  <c r="J16" i="1"/>
  <c r="J17" i="1"/>
  <c r="N113" i="1"/>
  <c r="H18" i="1"/>
  <c r="J18" i="1"/>
  <c r="H19" i="1"/>
  <c r="J19" i="1"/>
  <c r="J20" i="1"/>
  <c r="N114" i="1"/>
  <c r="H21" i="1"/>
  <c r="J21" i="1"/>
  <c r="H22" i="1"/>
  <c r="J22" i="1"/>
  <c r="J23" i="1"/>
  <c r="N115" i="1"/>
  <c r="H6" i="2"/>
  <c r="J6" i="2"/>
  <c r="H7" i="2"/>
  <c r="J7" i="2"/>
  <c r="H8" i="2"/>
  <c r="J8" i="2"/>
  <c r="H9" i="2"/>
  <c r="J9" i="2"/>
  <c r="H10" i="2"/>
  <c r="J10" i="2"/>
  <c r="H11" i="2"/>
  <c r="J11" i="2"/>
  <c r="J12" i="2"/>
  <c r="N101" i="2"/>
  <c r="H13" i="2"/>
  <c r="J13" i="2"/>
  <c r="H14" i="2"/>
  <c r="J14" i="2"/>
  <c r="H15" i="2"/>
  <c r="J15" i="2"/>
  <c r="H16" i="2"/>
  <c r="J16" i="2"/>
  <c r="J17" i="2"/>
  <c r="N102" i="2"/>
  <c r="H18" i="2"/>
  <c r="J18" i="2"/>
  <c r="H19" i="2"/>
  <c r="J19" i="2"/>
  <c r="J20" i="2"/>
  <c r="N103" i="2"/>
  <c r="H21" i="2"/>
  <c r="J21" i="2"/>
  <c r="H22" i="2"/>
  <c r="J22" i="2"/>
  <c r="J23" i="2"/>
  <c r="N104" i="2"/>
  <c r="H3" i="2"/>
  <c r="J3" i="2"/>
  <c r="H4" i="2"/>
  <c r="J4" i="2"/>
  <c r="J5" i="2"/>
  <c r="N100" i="2"/>
  <c r="O104" i="2"/>
  <c r="H53" i="2"/>
  <c r="J53" i="2"/>
  <c r="H54" i="2"/>
  <c r="J54" i="2"/>
  <c r="H56" i="2"/>
  <c r="J56" i="2"/>
  <c r="J57" i="2"/>
  <c r="N112" i="2"/>
  <c r="O112" i="2"/>
  <c r="O123" i="2"/>
  <c r="H60" i="2"/>
  <c r="H97" i="2"/>
  <c r="H95" i="2"/>
  <c r="H91" i="2"/>
  <c r="H88" i="2"/>
  <c r="H76" i="2"/>
  <c r="H72" i="2"/>
  <c r="H67" i="2"/>
  <c r="H65" i="2"/>
  <c r="H57" i="2"/>
  <c r="H49" i="2"/>
  <c r="H40" i="2"/>
  <c r="H35" i="2"/>
  <c r="H31" i="2"/>
  <c r="H28" i="2"/>
  <c r="H23" i="2"/>
  <c r="H20" i="2"/>
  <c r="H17" i="2"/>
  <c r="H12" i="2"/>
  <c r="H5" i="2"/>
  <c r="H5" i="1"/>
  <c r="H106" i="1"/>
  <c r="H73" i="1"/>
  <c r="H109" i="1"/>
  <c r="H98" i="1"/>
  <c r="H56" i="1"/>
  <c r="H82" i="1"/>
  <c r="H95" i="1"/>
  <c r="H12" i="1"/>
  <c r="H104" i="1"/>
  <c r="H17" i="1"/>
  <c r="H52" i="1"/>
  <c r="H28" i="1"/>
  <c r="H20" i="1"/>
  <c r="H36" i="1"/>
  <c r="H43" i="1"/>
  <c r="H48" i="1"/>
  <c r="H23" i="1"/>
  <c r="H71" i="1"/>
  <c r="H92" i="1"/>
  <c r="H31" i="1"/>
  <c r="H61" i="1"/>
  <c r="H65" i="1"/>
  <c r="H78" i="1"/>
  <c r="N123" i="1"/>
  <c r="O123" i="1"/>
  <c r="J104" i="1"/>
  <c r="N132" i="1"/>
  <c r="O134" i="1"/>
  <c r="O131" i="1"/>
  <c r="J92" i="1"/>
  <c r="N129" i="1"/>
  <c r="J82" i="1"/>
  <c r="N128" i="1"/>
  <c r="J48" i="1"/>
  <c r="N120" i="1"/>
  <c r="O122" i="1"/>
  <c r="J12" i="1"/>
  <c r="N112" i="1"/>
  <c r="O115" i="1"/>
  <c r="O129" i="1"/>
  <c r="O135" i="1"/>
</calcChain>
</file>

<file path=xl/sharedStrings.xml><?xml version="1.0" encoding="utf-8"?>
<sst xmlns="http://schemas.openxmlformats.org/spreadsheetml/2006/main" count="1524" uniqueCount="410">
  <si>
    <t>Theme</t>
  </si>
  <si>
    <t>Principle</t>
  </si>
  <si>
    <t>Hukum dan Peraturan</t>
  </si>
  <si>
    <t>Mematuhi segala hukum yang berlaku di Indonesia dan mempunyai sistem untuk memantau keabsahannya</t>
  </si>
  <si>
    <t>1.1</t>
  </si>
  <si>
    <t>1.1.1</t>
  </si>
  <si>
    <t>1.1.2</t>
  </si>
  <si>
    <t>TOTAL</t>
  </si>
  <si>
    <t>1.2</t>
  </si>
  <si>
    <t>1.2.1</t>
  </si>
  <si>
    <t>1.2.2</t>
  </si>
  <si>
    <t xml:space="preserve">1.2.3 </t>
  </si>
  <si>
    <t>1.2.4</t>
  </si>
  <si>
    <t>1.2.5</t>
  </si>
  <si>
    <t>1.2.6</t>
  </si>
  <si>
    <t>1.3</t>
  </si>
  <si>
    <t>1.3.1</t>
  </si>
  <si>
    <t>1.3.2</t>
  </si>
  <si>
    <t>1.3.3</t>
  </si>
  <si>
    <t>1.3.4</t>
  </si>
  <si>
    <t>1.4</t>
  </si>
  <si>
    <t>1.4.1</t>
  </si>
  <si>
    <t>1.4.2</t>
  </si>
  <si>
    <t>1.5</t>
  </si>
  <si>
    <t>1.5.1</t>
  </si>
  <si>
    <t>1.5.2</t>
  </si>
  <si>
    <t>2.1</t>
  </si>
  <si>
    <t>2.1.1</t>
  </si>
  <si>
    <t>2.1.2</t>
  </si>
  <si>
    <t>2.1.3</t>
  </si>
  <si>
    <t>2.1.4</t>
  </si>
  <si>
    <t>2.2</t>
  </si>
  <si>
    <t>2.2.1</t>
  </si>
  <si>
    <t>2.2.2</t>
  </si>
  <si>
    <t>2.3</t>
  </si>
  <si>
    <t>2.3.1</t>
  </si>
  <si>
    <t>2.3.2</t>
  </si>
  <si>
    <t>2.3.3</t>
  </si>
  <si>
    <t>2.3.4</t>
  </si>
  <si>
    <t>2.4</t>
  </si>
  <si>
    <t>2.4.1</t>
  </si>
  <si>
    <t>2.4.2</t>
  </si>
  <si>
    <t>2.4.3</t>
  </si>
  <si>
    <t>2.4.4</t>
  </si>
  <si>
    <t>2.4.5</t>
  </si>
  <si>
    <t>2.4.6</t>
  </si>
  <si>
    <t>2.5</t>
  </si>
  <si>
    <t>2.5.1</t>
  </si>
  <si>
    <t>2.5.2</t>
  </si>
  <si>
    <t>2.5.3</t>
  </si>
  <si>
    <t>2.5.4</t>
  </si>
  <si>
    <t>2.6</t>
  </si>
  <si>
    <t xml:space="preserve">2.6.1 </t>
  </si>
  <si>
    <t>2.6.2</t>
  </si>
  <si>
    <t>2.6.3</t>
  </si>
  <si>
    <t>2.7</t>
  </si>
  <si>
    <t>2.7.1</t>
  </si>
  <si>
    <t>2.7.2</t>
  </si>
  <si>
    <t>2.7.3</t>
  </si>
  <si>
    <t>3.1</t>
  </si>
  <si>
    <t>3.1.1</t>
  </si>
  <si>
    <t>3.1.2</t>
  </si>
  <si>
    <t>3.1.3</t>
  </si>
  <si>
    <t>3.1.4</t>
  </si>
  <si>
    <t>4.1</t>
  </si>
  <si>
    <t>4.1.1</t>
  </si>
  <si>
    <t>4.1.2</t>
  </si>
  <si>
    <t>4.1.3</t>
  </si>
  <si>
    <t>4.2</t>
  </si>
  <si>
    <t>4.2.1</t>
  </si>
  <si>
    <t>4.2.2</t>
  </si>
  <si>
    <t>4.2.3</t>
  </si>
  <si>
    <t>4.2.4</t>
  </si>
  <si>
    <t>4.2.5</t>
  </si>
  <si>
    <t>4.3</t>
  </si>
  <si>
    <t>4.3.1</t>
  </si>
  <si>
    <t>5.1</t>
  </si>
  <si>
    <t>4.4</t>
  </si>
  <si>
    <t>4.4.1</t>
  </si>
  <si>
    <t>4.4.2</t>
  </si>
  <si>
    <t>4.4.3</t>
  </si>
  <si>
    <t>4.4.4</t>
  </si>
  <si>
    <t>4.5</t>
  </si>
  <si>
    <t>4.5.1</t>
  </si>
  <si>
    <t>4.5.2</t>
  </si>
  <si>
    <t>4.5.3</t>
  </si>
  <si>
    <t>4.6</t>
  </si>
  <si>
    <t>4.6.1</t>
  </si>
  <si>
    <t>4.6.2</t>
  </si>
  <si>
    <t>4.6.3</t>
  </si>
  <si>
    <t>4.6.4</t>
  </si>
  <si>
    <t>4.6.5</t>
  </si>
  <si>
    <t>4.6.6</t>
  </si>
  <si>
    <t>4.6.7</t>
  </si>
  <si>
    <t>4.6.8</t>
  </si>
  <si>
    <t>4.6.9</t>
  </si>
  <si>
    <t>5.1.1</t>
  </si>
  <si>
    <t>5.1.2</t>
  </si>
  <si>
    <t xml:space="preserve">5.2 </t>
  </si>
  <si>
    <t>5.2.1</t>
  </si>
  <si>
    <t>5.2.2</t>
  </si>
  <si>
    <t>6.1</t>
  </si>
  <si>
    <t>6.1.1</t>
  </si>
  <si>
    <t>6.1.2</t>
  </si>
  <si>
    <t>6.1.3</t>
  </si>
  <si>
    <t xml:space="preserve">6.1.4 </t>
  </si>
  <si>
    <t xml:space="preserve">6.1.5 </t>
  </si>
  <si>
    <t>6.2</t>
  </si>
  <si>
    <t>6.2.1</t>
  </si>
  <si>
    <t>6.3</t>
  </si>
  <si>
    <t>6.3.1</t>
  </si>
  <si>
    <t>6.3.2</t>
  </si>
  <si>
    <t>5.2</t>
  </si>
  <si>
    <t>Memiliki Izin dan Tempat Penyimpanan Sementara Limbah B3 yang dikeluarkan oleh Bupati/Walikota. Terdapat orang yang ditugaskan untuk bertanggung jawab terhadapTempat Penyimpanan Sementara Limbah B3.</t>
  </si>
  <si>
    <t>Perusahaan perkebunan dengan luas &gt;25 Ha yang tidak mempunyai PKS wajib memiliki Izin Usaha Perkebunan-Budidaya (IUP-B) dan Izin Usaha Perkebunan (IUP) untuk perkebunan dengan luas &gt;1000 Ha yang memiliki PKS terintegrasi.</t>
  </si>
  <si>
    <t>Memiliki kebijakan tertulis yang sudah disetujui oleh manajemen dan disosialisasikan kepada seluruh jajaran perusahaan dan perkebunan, yang menyatakan bahwa perusahaan hanya akan membangun perkebunan kelapa sawit di areal yang diIzinkan oleh pemerintah dan/ atau tidak terindikasi sebagai area Nilai Konservasi Tinggi.</t>
  </si>
  <si>
    <t>Memilki kebijakan tertulis, yang telah disetujui oleh manajemen dan disosialisasikan kepada seluruh jajaran perusahaan dan perkebunan, yang menyatakan bahwa tidak akan ada pengembangan baru di lahan gambut setelah tahun tanam 2015.</t>
  </si>
  <si>
    <t>Terdapat dokumentasi hasil dari penyelesaian sengketa/konflik yang telah disetujui dan ditandatangani oleh masing-masing pihak yang bersengketa.</t>
  </si>
  <si>
    <t>Tidak melibatkan pihak aparat keamanan dari luar perusahaan dalam menyelesaikan sengketa yang terjadi, kecuali bila kondisi penyelesaian secara musyawarah dan mufakat tidak memungkinkan.</t>
  </si>
  <si>
    <t>Mempunyai sistem penyampaian dan penyelesaian keluhan yang berasal dari pihak dalam maupun luar perusahaan beserta rekamannya.</t>
  </si>
  <si>
    <t>Melakukan Padiatapa (FPIC) kepada semua pihak yang terdampak dalam seluruh tahapan pembangunan perkebunan.</t>
  </si>
  <si>
    <t>Menyelesaikan sengketa yang terjadi baik di dalam perusahaan maupun di luar perusahaan dengan mengutamakan musyawarah dan mufakat.</t>
  </si>
  <si>
    <t>Memenuhi persyaratan administrasi hukum ketenagakerjaan yang berlaku.</t>
  </si>
  <si>
    <t>Setiap pekerja mendapatkan salinan Kontrak Kerja yang melampirkan informasi mengenai lingkup kerja, upah, tunjangan dsb dan Peraturan Perusahaan yang menjelaskan secara lengkap peraturan-peraturan dan sanksi yang berlaku.</t>
  </si>
  <si>
    <t>Upah Minimum Regional (UMR) untuk seluruh tenaga kerja sesuai dengan peraturan Dinas Tenaga Kerja dan Transmigrasi (Disnakertrans) setempat dan tersedia bukti sosialisasi UMR ke seluruh pekerja.</t>
  </si>
  <si>
    <t>Memberikan perlakuan yang adil dan kesempatan kerja yang sama terhadap semua pekerja.</t>
  </si>
  <si>
    <t>Memiliki kebijakan tertulis yang menyatakan bahwa perusahaan tidak akan melakukan diskriminasi terhadap pekerja berdasarkan ras, warna kulit, jenis kelamin, agama, umur, status sosial dan motif lainnya sesuai dengan hukum yang berlaku.</t>
  </si>
  <si>
    <t>Memiliki prosedur atau mekanisme perekrutan pekerja yang mendukung adanya kesempatan kerja yang sama dan program pengembangan terhadap pekerja.</t>
  </si>
  <si>
    <t>Pekerja perempuan tidak diperkenankan untuk melakukan pekerjaan yang dapat membahayakan kesehatan dan keselamatan fungsi reproduksinya.</t>
  </si>
  <si>
    <t>Tidak mempekerjakan anak di bawah umur.</t>
  </si>
  <si>
    <t>Tidak melakukan kerja paksa atau perbudakan.</t>
  </si>
  <si>
    <t>Tersedia kebijakan tertulis yang menyatakan bahwa perusahaan melarang adanya segala bentuk kerja paksa atau perbudakan dalam melakukan kegiatan operasional.</t>
  </si>
  <si>
    <t>Pekerja mempunyai hak untuk waktu istirahat dan cuti sesuai dengan hukum ketenagakerjaan yang berlaku.</t>
  </si>
  <si>
    <t>Kerja lembur harus bersifat sukarela dan tidak melebihi batas waktu yang telah ditentukan dalam hukum ketenagakerjaan yang berlaku.</t>
  </si>
  <si>
    <t>Tersedia rekaman kerja lembur yang pernah dilakukan.</t>
  </si>
  <si>
    <t>Menyediakan fasilitas kesejahteraan yang aman dan sehat untuk mendukung produktifitas kerja.</t>
  </si>
  <si>
    <t>Pekerja mempunyai akses yang mudah terhadap air bersih, pendidikan untuk anak, fasilitas kesehatan dan ibadah.</t>
  </si>
  <si>
    <t>Tersedia tempat tinggal yang bersih, sehat dan aman.</t>
  </si>
  <si>
    <t>Memiliki kebijakan, prosedur, personil, dan sumber daya K3 yang memadai untuk menerapkan sistem Kesehatan dan Keselamatan Kerja (K3) di lingkungan kerja.</t>
  </si>
  <si>
    <t>Menempatkan petunjuk K3 di lokasi yang strategis, berdasarkan potensi resiko yang sudah diidentifikasi.</t>
  </si>
  <si>
    <t>Tersedia rekaman kecelakaan kerja dan tindakan perbaikan dan pencegahan yang telah dilakukan di dalam izin lokasi perusahaan.</t>
  </si>
  <si>
    <t>Terdapat Material Safety Data Sheet (MSDS) di gudang penyimpanan bahan kimia yang dapat diakses secara mudah oleh pekerja yang bersangkutan.</t>
  </si>
  <si>
    <t>Menyediakan Alat Pelindung Diri (APD) yang masih berfungsi sesuai dengan peruntukkannya kepada setiap pekerja.</t>
  </si>
  <si>
    <t>Terdapat sistem tanggap darurat dan anggota yang sudah terlatih dalam menangani keadaan darurat bencana alam maupun kecelakaan.</t>
  </si>
  <si>
    <t>Semua alat berat milik perusahaan yang digunakan untuk kegiatan operasional memiliki Surat Ijin Alat dan Mesin (SIA) beserta operatornya memiliki Surat Ijin Operator (SIO).</t>
  </si>
  <si>
    <t>Meningkatkan kesadaran perkebunan yang berkelanjutan terhadap masyarakat sekitar.</t>
  </si>
  <si>
    <t>Tersedia program dan implementasi peningkatan produktifitas kebun milik masyarakat sekitar.</t>
  </si>
  <si>
    <t>Tersedia program dan implementasi untuk melestarikan kearifan lokal.</t>
  </si>
  <si>
    <t>Meningkatkan taraf hidup, ekonomi dan sosial.</t>
  </si>
  <si>
    <t>Bermitra bisnis dengan mayarakat lokal dan petani swadaya.</t>
  </si>
  <si>
    <t>Sumber TBS dapat ditelusuri sampai dengan lokasi kebun pemasok.</t>
  </si>
  <si>
    <t>Mempunyai metodologi dan kriteria untuk menentukan pemasok TBS yang masuk dalam kategori resiko tinggi atau rendah.</t>
  </si>
  <si>
    <t>Mempunyai daftar nama pemasok termasuk tengkulak, koordinat dan prosentase resiko tinggi atau resiko rendah dari para pemasok TBS.</t>
  </si>
  <si>
    <t>PKS mempunyai prosedur penerimaan TBS yang dapat mengidentifikasi sumber dari TBS yang diterima.</t>
  </si>
  <si>
    <t>Tersedia dokumen rekaman penerimaan TBS di PKS maupun di tempat pengumpulan.</t>
  </si>
  <si>
    <t>Harga FFB yang adil dan transparan.</t>
  </si>
  <si>
    <t>PKS secara periodik memberikan informasi terkini harga TBS terhadap pemasok TBS</t>
  </si>
  <si>
    <t>Keterbukaan terhadap informasi yang tidak bersifat rahasia.</t>
  </si>
  <si>
    <t>Tersedia sistem penerimaan dan pemberian informasi apapun yang tidak bersifat rahasia kepada pihak terkait.</t>
  </si>
  <si>
    <t>Tersedia rekaman dokumen penerimaan dan pemberian informasi.</t>
  </si>
  <si>
    <t>Mempunyai semua ijin-ijin yang diperlukan untuk dapat diakui sebagai bisnis yang mempunyai dasar entitas hukum.</t>
  </si>
  <si>
    <t>Memiliki NPWP yang sesuai dengan lokasi perusahaan berada, Akta Pendirian Perusahaan, Tanda Daftar Perusahaan (TDP) dan Surat Ijin Tempat Usaha (SITU) dan Surat Ijin Usaha Perdagangan (SIUP).</t>
  </si>
  <si>
    <t>Perusahaan perkebunan mempunyai Izin Lokasi yang dikeluarkan oleh Bupati/Walikota dengan dilengkapi peta skala 1:100.000 atau 1:50.000 sebelum dapat melaksanakan kegiatannya.</t>
  </si>
  <si>
    <t>Mempunyai persyaratan legalitas yang terkait dengan lingkungan dalam melaksanakan kegiatannya.</t>
  </si>
  <si>
    <t>Mempunyai Izin Lingkungan yang dikeluarkan oleh Bupati/Walikota.</t>
  </si>
  <si>
    <r>
      <rPr>
        <b/>
        <i/>
        <sz val="11"/>
        <color theme="1"/>
        <rFont val="Calibri"/>
        <family val="2"/>
        <scheme val="minor"/>
      </rPr>
      <t>Indikator ini hanya berlaku untuk perkebunan yang memiliki PKS.</t>
    </r>
    <r>
      <rPr>
        <sz val="11"/>
        <color theme="1"/>
        <rFont val="Calibri"/>
        <family val="2"/>
        <scheme val="minor"/>
      </rPr>
      <t xml:space="preserve">
PKS memiliki Instalasi Pengolahan Air Limbah (IPAL) dan izin pemanfaatan limbah cair sebagai Land Aplikasi maupun pembuangan ke badan air yang sesuai dengan ketentuan baku mutu yang berlaku.</t>
    </r>
  </si>
  <si>
    <t>Mempunyai semua dokumen legal yang terkait dengan izin operasional.</t>
  </si>
  <si>
    <t>Membayar Pajak Bumi dan Bangunan (PBB) setiap tahun, PPH dan PPN sesuai dengan ketentuan yang berlaku. Melaporkan pajak-pajak SPT yang sesuai peraturan Perda setempat.</t>
  </si>
  <si>
    <t>Menyerahkan laporan perkembangan perkebunan ke dinas pemerintahan yang bersangkutan.</t>
  </si>
  <si>
    <t>Menyerahkan laporan tahunan perkembangan perkebunan kepada pemberi izin Usaha Perkebunan setempat.</t>
  </si>
  <si>
    <t>Mempunyai sistem untuk memantau dan memperbarui masa berlaku dari semua dokumen legal.</t>
  </si>
  <si>
    <t>Terdapat orang atau pihak yang bertanggung jawab untuk memantau keabsahan dari semua dokumen legal.</t>
  </si>
  <si>
    <t>Mempunyai list dari semua dokumen legal yang dimiliki oleh perusahaan yang berisi informasi sebagai berikut namun tidak terbatas kepada: a. nama dokumen, b. tanggal terbit dokumen, c. tanggal habis masa berlaku dokumen.</t>
  </si>
  <si>
    <t>Tidak melakukan deforestasi.</t>
  </si>
  <si>
    <t>Mempunyai rencana pengelolaan NKT dan kawasan lindung lainnya yang sudah teridentifikasi.</t>
  </si>
  <si>
    <t>Tidak ada pengembangan baru di lahan gambut dalam kedalaman berapapun.</t>
  </si>
  <si>
    <t>Memiliki dokumen hasil identifikasi dan pemetaan kedalaman lahan gambut di dalam area HGU dan melaporkannya kepada lembaga pemerintah terkait.</t>
  </si>
  <si>
    <t>Mempertahankan level air lahan gambut yang diukur dengan menggunakan piezometer setinggi 40-60 cm di bawah permukaan tanah yang diukur dengan tengah lahan gambut, atau 50-70 cm di bawah permukaan tanah yang diukur di kanal air untuk menghambat emisi GRK.</t>
  </si>
  <si>
    <t>Terdapat laporan hasil pemantauan subsidensi dan tingkat kerusakan lahan gambut.</t>
  </si>
  <si>
    <t>Terdapat rekaman penanaman kelapa sawit di lahan gambut, yang berisi informasi sebagai berikut tapi tidak terbatas pada: a. tanggal dan lokasi penanaman b. jumlah dan jenis bibit yang ditanam c. peta penanaman yang terintegrasi dengan peta HGU atau Ijin lokasi untuk memastikan tidak ada penanaman gambut di area gambut dalam (&gt;3 meter).</t>
  </si>
  <si>
    <r>
      <t xml:space="preserve">Pengelolaan lahan gambut di areal yang sudah ditanami kelapa sawit sesuai dengan Best Management Practice (BMP) lahan gambut.
</t>
    </r>
    <r>
      <rPr>
        <b/>
        <i/>
        <sz val="11"/>
        <color theme="1"/>
        <rFont val="Calibri"/>
        <family val="2"/>
        <scheme val="minor"/>
      </rPr>
      <t>Note:
Kriteria 2.3 hanya berlaku untuk perkebunan yang mempunyai tanaman kelapa sawit di lahan gambut.</t>
    </r>
  </si>
  <si>
    <t>Tidak melakukan kegiatan pembakaran untuk proses persiapan lahan, penanaman ulang, pembakaran sampah dan kegiatan pembangunan lainnya, dan mempunyai sistem untuk mencegah terjadinya kebakaran.</t>
  </si>
  <si>
    <t>Memilki kebijakan tertulis yang telah disetujui oleh manajemen dan disosialisasikan kepada seluruh jajaran perusahaan dan perkebunan, yang menyatakan bahwa tidak boleh ada kegiatan pembakaran di dalam area izin lokasi perusahaan.</t>
  </si>
  <si>
    <t>Memiliki prosedur untuk mencegah dan mengendalikan kebakaran yang sudah disetujui oleh manajemen perusahaan yang berwenang, dan terdapat bukti penerimaan prosedur oleh tim pemadam kebakaran kebun.</t>
  </si>
  <si>
    <t>Tersedia fasilitas dan infrastuktur pengendalian kebakaran yang sesuai dengan standar/hukum yang berlaku.</t>
  </si>
  <si>
    <t>Terdapat dokumen penerapan dan pengelolaan penanggulangan kebakaran, pengawasan dan pemeliharan fasilitas dan infrastruktur pemadam kebakaran yang dilaporkan secara berkala ke instansi terkait.</t>
  </si>
  <si>
    <t>Pengelolaan dan pemanfaatan limbah yang tidak menimbulkan dampak negatif terhadap lingkungan, pekerja dan masyarakat sekitar.</t>
  </si>
  <si>
    <t>Terdapat bukti implementasi prosedur pengelolaan dan pemanfaatan limbah padat, cair, gas/udara dan limbah B3.</t>
  </si>
  <si>
    <t>Hasil dari pengawasan dan proses pengelolaan dan pemanfaatan limbah harus dilaporkan secara tertulis kepada Badan Lingkungan Hidup (BLH) setempat per 3 bulan sekali.</t>
  </si>
  <si>
    <t>Mengidentifikasi sumber Gas Rumah Kaca (GRK) dan mempunyai sistem untuk menguranginya efek GRK.</t>
  </si>
  <si>
    <t>Terdapat rekaman inventorisasi dan pemantauan sumber GRK.</t>
  </si>
  <si>
    <t>Tersedia Prosedur mitigasi emisi GRK yang sudah disetujui secara tertulis oleh manajemen perusahaan yang berwenang, dan terdapat bukti penerimaan prosedur oleh pihak perusahaan yang bertanggung jawab.</t>
  </si>
  <si>
    <t>Tersedia dokumentasi pelaksanaan mitigiasi GRK.</t>
  </si>
  <si>
    <t>Pengurangan penggunaan bahan kimia untuk kegiatan operasional di perkebunan.</t>
  </si>
  <si>
    <t>Terdapat rekaman penggunaan dan pengurangan penggunaan bahan kimia untuk kegiatan upkeeping perkebunan.</t>
  </si>
  <si>
    <t>1. TDP, SIUP, SITU masih berlaku
2. Informasi NPWP = di Akta Pendirian
3. Akta Pendirian terkini
4. Bidang usaha TDP &amp; SITU = Bidang Usaha di Akta Perusahaan 
5. SIUP sesuai dengan peruntukkannya</t>
  </si>
  <si>
    <t>1. Izin Prinsip
2. Surat Rekomendasi RTRWP/RTRWK
3. RTRWP/RTRWK &amp; Izin Prinsip terbit dulu sebelum Izin Lokasi
4. Skala peta Izin Lokasi 1:100.000 atau 1:50.000
5. Izin lokasi terkini</t>
  </si>
  <si>
    <t>0-3 / 5 = 0
    4 / 5 = 1
    5 / 5 = 2</t>
  </si>
  <si>
    <t>0-1 / 3 = 0 
    2 / 3 = 1
    3 / 3 = 2</t>
  </si>
  <si>
    <t xml:space="preserve">    0 / 2 = 0
    1 / 2 = 1
    2 / 2 = 2</t>
  </si>
  <si>
    <t>0-2 / 4 = 0 
    3 / 4 = 1
    4 / 4 = 2</t>
  </si>
  <si>
    <t xml:space="preserve">   0 / 1 = 0 
    1 / 1 = 2
   </t>
  </si>
  <si>
    <t>Semua bangunan dengan kategori minimum bangunan semi permanen, wajib memiliki Izin Mendirikan Bangunan (IMB) yang sesuai dengan Perda yang berlaku dan Hak Guna Bangunan (HGB) yang sesuai dengan peruntukkannya.</t>
  </si>
  <si>
    <t>Penentuan Score</t>
  </si>
  <si>
    <t>1. Bukti laporan tahunan perkembangan kebun
2. Laporan tahunan perkembangan kebun mencakup laporan RKL-RPL, penerapan K3, pencegahan penanggulangan kebakaran, dan perkembangan ketenagakerjaan.</t>
  </si>
  <si>
    <t>1. Daftar dokumen legal yang dimiliki perusahaan
2. Daftar dokumen memiliki informasi minimum sepert: nama dokumen, tanggal terbit dokumen dan tanggal habis masa berlaku.</t>
  </si>
  <si>
    <t>Memiliki Hak Guna Usaha yang sah.</t>
  </si>
  <si>
    <t>1. List bangunan semi permanen dan permanen
2. Tanggal penyelesaian pembangunan bangunan
3. IMB untuk bangunan semi permanen dan permanen
4. HGB bangunan semi permanen dan permanen sesuai dengan peruntukkannya.
5. HGB masih berlaku atau dalam proses perpanjangan</t>
  </si>
  <si>
    <t>1. Kebijakan no deforestasi disosialisasikan ke pihak terkait.
2. Kebijakan no deforestasi terdapat dalam prosedur pembukaan lahan.</t>
  </si>
  <si>
    <t>Melakukan identifikasi NKT dan kawasaan lindung lainnya di areal konsesi perusahaan yang dapat dilakukan oleh tim NKT perusahaan atau dengan melibatkan tim ahli NKT, pemerintah, masyarakat terdampak, dan lembaga non pemerintah. . Laporan hasil identifikasi NKT terdapat di kantor kebun dan kantor pusat perusahaan.</t>
  </si>
  <si>
    <t xml:space="preserve">1. Peta hasil identifikasi gambut dan kedalamannya dibuat dalam skala 1:50.000 atau 1:100.000.
2. Peta hasil identifikasi identifikasi gambut dan kedalamannya dimasukkan ke dalam laporan RKL-RPL.
</t>
  </si>
  <si>
    <t>1. Rekaman penanaman kelapa sawit di lahan gambut
2. Tidak ada penanaman kelapa sawti di lahan gambut dengan kedalaman &gt; 3 m.</t>
  </si>
  <si>
    <t xml:space="preserve">1.  Bukti sosialisasi kebijakan kepada jajaran management di perusahaan dan perkebunan.
</t>
  </si>
  <si>
    <t>1. Laporan triwulan penerapan K3 penanggulangan kebakaran ke Disnaker setempat.</t>
  </si>
  <si>
    <r>
      <rPr>
        <b/>
        <i/>
        <sz val="11"/>
        <color theme="1"/>
        <rFont val="Calibri"/>
        <family val="2"/>
        <scheme val="minor"/>
      </rPr>
      <t>Indikator ini hanya berlaku untuk perkebunan yang memiliki PKS.</t>
    </r>
    <r>
      <rPr>
        <sz val="11"/>
        <color theme="1"/>
        <rFont val="Calibri"/>
        <family val="2"/>
        <scheme val="minor"/>
      </rPr>
      <t xml:space="preserve">
Baku mutu asap boiler dan/atau insinerator untuk pembakaran tandan kosong harus sesuai dengan persyaratan yang berlaku.</t>
    </r>
  </si>
  <si>
    <t>1. Baku mutu asap boiler dan/atau insinerator tidak melewati batas baku mutu yang berlaku.
2. Hasil pemeriksaan baku mutu asap boiler dan/atau insinerator dilaporkan ke BAPEDAL per 6 bulan sekali.</t>
  </si>
  <si>
    <t>1. Laporan triwulan pengelolaan dan pemanfaatan limbah ke BLH setempat.</t>
  </si>
  <si>
    <t>Para pengumpul limbah B3 harus mempunyai izin dari Kementrian Lingkungan Hidup dan Dirjen Perhubungan Darat. Perusahaan perkebunan harus mempunyai dokumentasi pemberian LB3 kepada pengumpul LB3.</t>
  </si>
  <si>
    <t xml:space="preserve">1. Rekaman pelepasan kawasan hutan  
2. Izin Tertulis pelepasan kawasan hutan dari Kementerian yang membidangi Kehutanan.
</t>
  </si>
  <si>
    <t>1. Bukti implementasi sistem pengurangan penggunaan bahan kimia untuk kegiatan upkeeping perkebunan.</t>
  </si>
  <si>
    <t>1. Melakukan pemetaan partisipatif.
2. Melakukan identifikasi dampak sosial.
3. Bukti kegiatan sosialisasi pengembangan perkebunan kepada seluruh pihak terdampak.</t>
  </si>
  <si>
    <t>1. Penyelesaian sengketa tidak menggunakan tindakan yang bersifat opresif.</t>
  </si>
  <si>
    <t xml:space="preserve">1. Dokumen penyelesaian sengketa telah disepakati dan ditandatangani di atas meterai oleh masing-masing pihak yang terlibat dalam proses penyelesaian sengketa.
2. Salinan dokumentasi penyelesaian sengketa dimiliki oleh para pihak yang bersengketa. </t>
  </si>
  <si>
    <t xml:space="preserve">1. Bukti laporan tahunan perkembangan ketenagakerjaan ke Disnakertrans setempat. </t>
  </si>
  <si>
    <t>Melaporkan informasi data ketenaga kerjaan diberikan kepada Disnakertrans setempat setiap 1 tahun sekali.</t>
  </si>
  <si>
    <t xml:space="preserve">1. Kebijakan tertulis  perusahaan tidak melakukan diskriminasi.
2. Bukti sosialisasi kebijakan tidak melakukan diskriminasi kepada para pekerja.
</t>
  </si>
  <si>
    <t>1. Prosedur perekrutan pekerja menjelaskan pemberian kesempatan kerja yang sama dan program pengembangan pekerja.</t>
  </si>
  <si>
    <t>Pekerja harus terbebas dari segala bentuk pelecehan, ancaman, penganiayaan baik secara fisik maupun mental dari sesama pekerja ataupun perusahaan.</t>
  </si>
  <si>
    <t>1. Anak di bawah umur 18 tahun tidak melakukan pekerjaan yang dapat membahayakan keselamatan dan kesehatannya.
2. Anak di bawah umur 18 tahun tidak boleh bekerja di saat jam sekolah.
3. Izin tertulis dari orang tua untuk dapat bekerja di perusahaan.
4. Jam kerja anak di bawah umur 18 tahun tidak boleh lebih dari 3 jam.</t>
  </si>
  <si>
    <t>1. Kebijakan tertulis perusahaan melarang segala bentuk kerja paksa atau perbudakan.
2. Bukti sosialisasi kebijakan tidak melakukan segala bentuk kerja paksa atau perbudakan kepada para pekerja.</t>
  </si>
  <si>
    <t>1.  Identifikasi resiko K3 di berbagai jenis pekerjaan yang berbeda.
2. Rencana pengendalian resiko K3.</t>
  </si>
  <si>
    <t xml:space="preserve">1. MSDS dibuat dalam bahasa yang dipahami oleh pekerja yang bersangkutan.
2. Bukti sosialisasi pemahaman MSDS oleh ahli K3 kepada pekerja yang bersangkutan. 
3. MSDS tersedia dalam gudang penyimpanan bahan kimia.
</t>
  </si>
  <si>
    <t>1. Daftar inventori APD yang dimiliki oleh pekerja.
2. Pekerja menggunakan APD sesuai dengan bidang kerjanya.</t>
  </si>
  <si>
    <t>1. Program peningkatan peningkatan produktifitas kebun milik masyarakat sekitar.
2. Bukti implementasi program peningkatan produktifitas kebun milik masyarakat sekitar.</t>
  </si>
  <si>
    <t>1. Program pelestarian kearifan lokal.
2. Bukti implementasi program pelestarian kearifan lokal.</t>
  </si>
  <si>
    <t>1. Program peningkatan taraf hidup masyarakat sekitar.
2. Bukti implementasi program peningkatan taraf hidup masyarakat sekitar.</t>
  </si>
  <si>
    <t>1. PKS mempunyai sistem untuk menentukan tinggi-rendahnya resiko TBS yang dipasok.</t>
  </si>
  <si>
    <t xml:space="preserve">1. Melakukan kemitraan bisnis dilakukan dengan cara yang legal.
</t>
  </si>
  <si>
    <t>1. Daftar pemasok TBS ke PKS.
2. Titik koordinat pemasok TBS ke PKS.
3. Daftar pemasok yang masuk dalam ketegori resiko tinggi atau rendah.</t>
  </si>
  <si>
    <t>1. Prosedur penerimaan TBS
2. Prosedur penerimaan TBS dapat mengidentifikasi sumber TBS. 
3. Kontrak jual beli TBS antara PKS dan pemasok TBS.</t>
  </si>
  <si>
    <t>Mempunyai sistem dan melakukan pemisahan TBS yang sudah dan belum tersertifikasi.</t>
  </si>
  <si>
    <t>1. Melakukan penerimaan TBS terhadap TBS yang sudah dan belum tersertifikasi.</t>
  </si>
  <si>
    <t>1. Pemberian informasi harga TBS terkini dilakukan sesuai dengan perjanjian kontrak jual beli TBS antara PKS dan pemasok TBS.</t>
  </si>
  <si>
    <t>1. Mempunyai sistem penerimaan dan pemberian informasi kepada semua pihak terkait.</t>
  </si>
  <si>
    <t xml:space="preserve">1. Rekaman dokumen penerimaan dan pemberian informasi tersedia dan dipelihara dengan baik. </t>
  </si>
  <si>
    <t xml:space="preserve">    0 / 1 = 0
    1 / 1 = 2
    </t>
  </si>
  <si>
    <t>0-3 / 5 = 0 
    4 / 5 = 1
    5 / 5 = 2</t>
  </si>
  <si>
    <t xml:space="preserve">    0 / 2 = 0 
    1 / 2 = 1
    2 / 2 = 2</t>
  </si>
  <si>
    <t xml:space="preserve">1. Izin Lingkungan terbit dahulu sebelum Izin Usaha Perkebunan
</t>
  </si>
  <si>
    <t xml:space="preserve">    0 / 1= 0 
    1 / 1 = 2
  </t>
  </si>
  <si>
    <t>1. PIC khusus untuk pemantauan dokumen legal termasuk perubahan dan pemenuhan peraturan.</t>
  </si>
  <si>
    <t xml:space="preserve">1. Prosedur mengacu kepada kegiatan pengelolaan dan pemanfaatan limbah yang ramah terhadap lingkungan dan manusia.
2. Prosedur sudah disetujui oleh manajemen perusahaan yang berwenang.
3. Bukti penerimaan dan sosialisasi prosedur kepada pihak yang bertanggung jawab di perusahaan.
</t>
  </si>
  <si>
    <t>1. Slip gaji/pembayaran pekerja memenuhi standar minimum peraturan yang berlaku. 
2. Slip gaji/pembayaran secara rutin diterima oleh pekerja.
3. Bukti sosialisasi Upah Minimum ke seluruh pekerja.</t>
  </si>
  <si>
    <t>1. Rekaman laporan keluhan pekerja tidak menunjukkan adanya bentuk pelecehan, ancaman, penganiayaan fisik maupun mental.
2. Hasil interview secara acak dengan pekerja untuk memastikan ada tidaknya tindakan pelecehan, ancaman, penganiayaan fisik maupun mental.</t>
  </si>
  <si>
    <t>Menerapkan Sistem Manajemen Kesehatan dan Keselamatan Kerja (K3) untuk menjamin keselamatan dan kesehatan pekerja.</t>
  </si>
  <si>
    <t>Melakukan identifikasi resiko kesehatan dan keselamatan kerja sesuai dengan jenis pekerjaan dan rencana penerapannya.</t>
  </si>
  <si>
    <r>
      <t xml:space="preserve">Mempunyai rekaman pelepasan kawasan hutan menjadi perkebunan dan izin tertulis Kementrian Kehutanan. 
</t>
    </r>
    <r>
      <rPr>
        <b/>
        <i/>
        <sz val="11"/>
        <color theme="1"/>
        <rFont val="Calibri"/>
        <family val="2"/>
        <scheme val="minor"/>
      </rPr>
      <t>Note: Hanya berlaku bila izin lokasi berasal dari alih fungsi hutan produksi atau hutan produksi konversi.</t>
    </r>
  </si>
  <si>
    <t>Tidak diperbolehkan untuk menggunakan pestisida yang tercantum dalam daftar bahan aktif pestisida yang dilarang dan pestisida terbaru yang dikeluarkan oleh Komisi Pestisida.</t>
  </si>
  <si>
    <t>0-3 / 5 = 0
    4 / 5 = 1
    5 / 5= 2</t>
  </si>
  <si>
    <t>0 -1/ 3 = 0 
    2 / 3 = 1
    3 / 3 = 2</t>
  </si>
  <si>
    <t>0-1 / 3 = 0
    2 / 3 = 1
    3 / 3 = 2</t>
  </si>
  <si>
    <r>
      <t>0-4 / 5 = 0</t>
    </r>
    <r>
      <rPr>
        <sz val="11"/>
        <color theme="1"/>
        <rFont val="Calibri"/>
        <family val="2"/>
        <scheme val="minor"/>
      </rPr>
      <t xml:space="preserve">
    5 / 5 = 2</t>
    </r>
  </si>
  <si>
    <t>0-1 / 2 = 0
    1 / 2 = 2</t>
  </si>
  <si>
    <t>1. Dokumen AMDAL yang lengkap (Kerangka Acuan, ANDAL, RKL-RPL)
2. Masyarakat terdampak terlibat proses pembuatan AMDAL</t>
  </si>
  <si>
    <r>
      <t>0 -1/ 2 = 0</t>
    </r>
    <r>
      <rPr>
        <sz val="11"/>
        <color theme="1"/>
        <rFont val="Calibri"/>
        <family val="2"/>
        <scheme val="minor"/>
      </rPr>
      <t xml:space="preserve">
    2 / 2 = 2</t>
    </r>
  </si>
  <si>
    <r>
      <t>1. IPAL berfungsi dengan baik (tidak bocor, kolam limbah tidak meluap, dll.)
2. Izin Land Aplikasi limbah cair</t>
    </r>
    <r>
      <rPr>
        <sz val="11"/>
        <rFont val="Calibri"/>
        <family val="2"/>
        <scheme val="minor"/>
      </rPr>
      <t xml:space="preserve"> (Izin masih berlaku sesuai dengan kondisi jumlah Land Aplikasi di lapangan)</t>
    </r>
    <r>
      <rPr>
        <sz val="11"/>
        <color theme="1"/>
        <rFont val="Calibri"/>
        <family val="2"/>
        <scheme val="minor"/>
      </rPr>
      <t xml:space="preserve">
3. Laporan Baku Mutu Air Limbah di outlet sesuai dengan peraturan yang berlaku (baik untuk land aplikasi maupun pembuangan ke badan air)
</t>
    </r>
    <r>
      <rPr>
        <sz val="11"/>
        <color rgb="FF00B0F0"/>
        <rFont val="Calibri"/>
        <family val="2"/>
        <scheme val="minor"/>
      </rPr>
      <t xml:space="preserve">
</t>
    </r>
  </si>
  <si>
    <t>0-3 / 3 = 0 
    3 / 3 = 2</t>
  </si>
  <si>
    <t xml:space="preserve">0-1 / 2 = 0
    2 / 2 = 2
</t>
  </si>
  <si>
    <r>
      <t xml:space="preserve">1. Izin Tempat Penyimpanan Sementara (TPS) LB3 masih berlaku
2. Bangunan TPS LB3 sesuai dengan persyaratan yang berlaku
3. PIC di bangunan TPS LB3 </t>
    </r>
    <r>
      <rPr>
        <sz val="11"/>
        <rFont val="Calibri"/>
        <family val="2"/>
        <scheme val="minor"/>
      </rPr>
      <t xml:space="preserve">sudah mendapatkan pelatihan mengenai penanganan LB3.
4. Sistem tanggap darurat di di TPS LB3
5. Prosedur penangangan LB3 di TPS </t>
    </r>
  </si>
  <si>
    <t>0-4 / 5 = 0 
    5 / 5 = 2</t>
  </si>
  <si>
    <t>0-4 / 5 = 0
    5 / 5 = 2</t>
  </si>
  <si>
    <r>
      <t xml:space="preserve">1. HGU terletak di dalam Izin Lokasi </t>
    </r>
    <r>
      <rPr>
        <sz val="11"/>
        <rFont val="Calibri"/>
        <family val="2"/>
        <scheme val="minor"/>
      </rPr>
      <t>(peta HGU &amp; SK HGU)</t>
    </r>
    <r>
      <rPr>
        <sz val="11"/>
        <color rgb="FF00B0F0"/>
        <rFont val="Calibri"/>
        <family val="2"/>
        <scheme val="minor"/>
      </rPr>
      <t xml:space="preserve"> </t>
    </r>
    <r>
      <rPr>
        <sz val="11"/>
        <color theme="1"/>
        <rFont val="Calibri"/>
        <family val="2"/>
        <scheme val="minor"/>
      </rPr>
      <t xml:space="preserve">
2. Luas HGU tidak lebih besar dari Izin Lokasi Perusahaan
</t>
    </r>
    <r>
      <rPr>
        <sz val="11"/>
        <rFont val="Calibri"/>
        <family val="2"/>
        <scheme val="minor"/>
      </rPr>
      <t xml:space="preserve">3. Surat Pembebasan Lahan dari masyarakat di Areal HGU
4. Total pembebasan lahan dari masyarakat di HGU = luas HGU </t>
    </r>
    <r>
      <rPr>
        <sz val="11"/>
        <color theme="1"/>
        <rFont val="Calibri"/>
        <family val="2"/>
        <scheme val="minor"/>
      </rPr>
      <t xml:space="preserve">
5. HGU masih berlaku</t>
    </r>
  </si>
  <si>
    <r>
      <t xml:space="preserve">1. Rekaman pembayaran PBB 5 tahun terakhir
2. Rekaman pembayaran Pph dan Ppn ke kantor </t>
    </r>
    <r>
      <rPr>
        <sz val="11"/>
        <rFont val="Calibri"/>
        <family val="2"/>
        <scheme val="minor"/>
      </rPr>
      <t>pajak 5 tahun</t>
    </r>
    <r>
      <rPr>
        <sz val="11"/>
        <color theme="1"/>
        <rFont val="Calibri"/>
        <family val="2"/>
        <scheme val="minor"/>
      </rPr>
      <t xml:space="preserve"> terakhir
3. Rekaman pelaporan SPT 5 tahun terakhir</t>
    </r>
  </si>
  <si>
    <r>
      <t xml:space="preserve">0-1 / 3 = 0 </t>
    </r>
    <r>
      <rPr>
        <sz val="11"/>
        <color theme="1"/>
        <rFont val="Calibri"/>
        <family val="2"/>
        <scheme val="minor"/>
      </rPr>
      <t xml:space="preserve">
    3 / 3 = 2</t>
    </r>
  </si>
  <si>
    <r>
      <t xml:space="preserve">1. Hasil pelaksanaan RKL-RPL sesuai dengan RKL-RPL di AMDAL
2. Format laporan RKL-RPL sesuai dengan Kepmen LH No.45 tahun 2005
3. Bukti pelaporan RKL-RPL </t>
    </r>
    <r>
      <rPr>
        <sz val="11"/>
        <rFont val="Calibri"/>
        <family val="2"/>
        <scheme val="minor"/>
      </rPr>
      <t xml:space="preserve">sesuai dengan peraturan yang berlaku, atau minimal per 6 bulan sekali </t>
    </r>
  </si>
  <si>
    <r>
      <t xml:space="preserve">    0 / 2 = 0</t>
    </r>
    <r>
      <rPr>
        <sz val="11"/>
        <color theme="1"/>
        <rFont val="Calibri"/>
        <family val="2"/>
        <scheme val="minor"/>
      </rPr>
      <t xml:space="preserve">
    2 / 2 = 2</t>
    </r>
  </si>
  <si>
    <r>
      <t xml:space="preserve">1. Proses identifikasi NKT melibatkan pihak terkait.
2. Mengidentifikasi NKT 1 s/d NKT 6.
3. Hasil identifikasi NKT dipetakan ke dalam peta Izin Lokasi perusahaan.
</t>
    </r>
    <r>
      <rPr>
        <sz val="11"/>
        <rFont val="Calibri"/>
        <family val="2"/>
        <scheme val="minor"/>
      </rPr>
      <t>4. Dokumentasi konsultasi publik (absensi, rekaman sosialisasi pertemuan hasil identifikasi NKT)</t>
    </r>
    <r>
      <rPr>
        <sz val="11"/>
        <color theme="1"/>
        <rFont val="Calibri"/>
        <family val="2"/>
        <scheme val="minor"/>
      </rPr>
      <t xml:space="preserve">
5. Laporan hasil identifikasi NKT tersedia di kantor kebun dan kantor pusat.</t>
    </r>
  </si>
  <si>
    <r>
      <t xml:space="preserve">1. Rencana pengelolaan dan pemantauan NKT dalam waktu 1 tahun. </t>
    </r>
    <r>
      <rPr>
        <sz val="11"/>
        <color rgb="FFFF0000"/>
        <rFont val="Calibri"/>
        <family val="2"/>
        <scheme val="minor"/>
      </rPr>
      <t xml:space="preserve">
</t>
    </r>
    <r>
      <rPr>
        <sz val="11"/>
        <rFont val="Calibri"/>
        <family val="2"/>
        <scheme val="minor"/>
      </rPr>
      <t>2. Rencana pengelolaan dan pemantauan NKT sesuai dengan rekomendasi laporan NKT.
3. Sosialisasi hasil dari pembuatan rencana pengelolaan NKT kepada seluruh pekerja di perusahaan dan masyarakat sekitar.</t>
    </r>
    <r>
      <rPr>
        <sz val="11"/>
        <color rgb="FF00B0F0"/>
        <rFont val="Calibri"/>
        <family val="2"/>
        <scheme val="minor"/>
      </rPr>
      <t xml:space="preserve">
</t>
    </r>
    <r>
      <rPr>
        <sz val="11"/>
        <color rgb="FFFF0000"/>
        <rFont val="Calibri"/>
        <family val="2"/>
        <scheme val="minor"/>
      </rPr>
      <t xml:space="preserve">
</t>
    </r>
    <r>
      <rPr>
        <sz val="11"/>
        <color theme="1"/>
        <rFont val="Calibri"/>
        <family val="2"/>
        <scheme val="minor"/>
      </rPr>
      <t xml:space="preserve">
</t>
    </r>
  </si>
  <si>
    <r>
      <t xml:space="preserve">Melakukan pengelolaan NKT dan kawasan lindung lainnya dan melakukan pemantauan berkala </t>
    </r>
    <r>
      <rPr>
        <sz val="11"/>
        <rFont val="Calibri"/>
        <family val="2"/>
        <scheme val="minor"/>
      </rPr>
      <t>minimum 1 tahun sekali</t>
    </r>
    <r>
      <rPr>
        <sz val="11"/>
        <color theme="1"/>
        <rFont val="Calibri"/>
        <family val="2"/>
        <scheme val="minor"/>
      </rPr>
      <t>.</t>
    </r>
  </si>
  <si>
    <r>
      <t xml:space="preserve">1. Bukti hasil pengelolaan NKT.
2. </t>
    </r>
    <r>
      <rPr>
        <sz val="11"/>
        <rFont val="Calibri"/>
        <family val="2"/>
        <scheme val="minor"/>
      </rPr>
      <t>Bukti laporan pemantauan flora dan fauna ke BKSDA per 1 tahun sekali.</t>
    </r>
    <r>
      <rPr>
        <sz val="11"/>
        <color theme="1"/>
        <rFont val="Calibri"/>
        <family val="2"/>
        <scheme val="minor"/>
      </rPr>
      <t xml:space="preserve">
3. Laporan berkala pemantauan dan pengelolaan NKT tersedia di kantor kebun dan kantor pusat.</t>
    </r>
  </si>
  <si>
    <t xml:space="preserve">1. Bukti sosialisasi kebijakan kepada jajaran management di perusahaan dan perkebunan. 
2. Kebijakan mencantumkan tahun 2015 sebagai batas tanam terakhir di lahan gambut.
</t>
  </si>
  <si>
    <r>
      <t>Terdapat prosedur yang diterapkan untuk penanaman dan perawatan kelapa sawit di lahan gambut yang sesuai dengan BMP dan</t>
    </r>
    <r>
      <rPr>
        <sz val="11"/>
        <rFont val="Calibri"/>
        <family val="2"/>
        <scheme val="minor"/>
      </rPr>
      <t xml:space="preserve"> peraturan </t>
    </r>
    <r>
      <rPr>
        <sz val="11"/>
        <color theme="1"/>
        <rFont val="Calibri"/>
        <family val="2"/>
        <scheme val="minor"/>
      </rPr>
      <t>yang berlaku.</t>
    </r>
  </si>
  <si>
    <r>
      <t xml:space="preserve">1. Prosedur penanaman dan perawatan di lahan gambut mengacu kepada </t>
    </r>
    <r>
      <rPr>
        <sz val="11"/>
        <rFont val="Calibri"/>
        <family val="2"/>
        <scheme val="minor"/>
      </rPr>
      <t>peraturan</t>
    </r>
    <r>
      <rPr>
        <sz val="11"/>
        <color theme="1"/>
        <rFont val="Calibri"/>
        <family val="2"/>
        <scheme val="minor"/>
      </rPr>
      <t xml:space="preserve"> yang berlaku.
2. Prosedur sudah diterima oleh pihak perusahaan yang bertanggung jawab terhadap pengelolaan di lahan gambut.</t>
    </r>
  </si>
  <si>
    <t xml:space="preserve">1. Bukti laporan pengukuran level air di lahan gambut dengan menggunakan pziometer maupun papan duga (staff gauge).
</t>
  </si>
  <si>
    <r>
      <t>1. Rekaman tahunan hasil pemantauan subsidensi lahan gambut.
2. Bukti foto hasil pemantauan subsidensi lahan gambut.
3. Historikal kebakaran yang pernah terjadi di lahan gambut dalam</t>
    </r>
    <r>
      <rPr>
        <sz val="11"/>
        <color rgb="FF00B0F0"/>
        <rFont val="Calibri"/>
        <family val="2"/>
        <scheme val="minor"/>
      </rPr>
      <t xml:space="preserve"> </t>
    </r>
    <r>
      <rPr>
        <sz val="11"/>
        <rFont val="Calibri"/>
        <family val="2"/>
        <scheme val="minor"/>
      </rPr>
      <t>areal izin perusahaan.</t>
    </r>
  </si>
  <si>
    <r>
      <t xml:space="preserve">Memiliki bukti yang mendukung tidak adanya kegiatan pembakaran di </t>
    </r>
    <r>
      <rPr>
        <sz val="11"/>
        <rFont val="Calibri"/>
        <family val="2"/>
        <scheme val="minor"/>
      </rPr>
      <t>area izin perusahaan</t>
    </r>
    <r>
      <rPr>
        <sz val="11"/>
        <color theme="1"/>
        <rFont val="Calibri"/>
        <family val="2"/>
        <scheme val="minor"/>
      </rPr>
      <t>, seperti historik pemunculan titik api di area konsesi, identifikasi jejak abu sisa pembakaran, BAP pembukaan lahan dengan sistem mekanis, dll.</t>
    </r>
  </si>
  <si>
    <r>
      <t>1. Bukti pendukung tidak adanya kegiatan pembakaran di</t>
    </r>
    <r>
      <rPr>
        <sz val="11"/>
        <rFont val="Calibri"/>
        <family val="2"/>
        <scheme val="minor"/>
      </rPr>
      <t xml:space="preserve"> area izin perusahaan</t>
    </r>
    <r>
      <rPr>
        <sz val="11"/>
        <color theme="1"/>
        <rFont val="Calibri"/>
        <family val="2"/>
        <scheme val="minor"/>
      </rPr>
      <t>.</t>
    </r>
  </si>
  <si>
    <r>
      <t xml:space="preserve">1. Prosedur dibuat sesuai dengan kondisi kemampuan implimentasi perusahaan.
2. Prosedur sudah disetujui oleh manajamen perusahaan yang berwenang.
3. Prosedur sudah diterima oleh pihak perusahaan yang bertanggung jawab terhadap tindakan pencegahan dan pengendalian kebakaran.
</t>
    </r>
    <r>
      <rPr>
        <sz val="11"/>
        <rFont val="Calibri"/>
        <family val="2"/>
        <scheme val="minor"/>
      </rPr>
      <t>4. Peta hasil identifikasi areal rawan kebakaran.</t>
    </r>
    <r>
      <rPr>
        <sz val="11"/>
        <color rgb="FF00B0F0"/>
        <rFont val="Calibri"/>
        <family val="2"/>
        <scheme val="minor"/>
      </rPr>
      <t xml:space="preserve"> </t>
    </r>
  </si>
  <si>
    <t>Memiliki unit penanggulangan kebakaran yang terlatih dan Ahli K3 spesialis penanggulangan kebakaran yang tersertifikasi di Pabrik Kelapa Sawit untuk menangani sistem pencegahan kebakaran.</t>
  </si>
  <si>
    <r>
      <t xml:space="preserve">1. Ahli K3 spesialis penanggulangan kebakaran di Pabrik Kelapa Sawit.
2. Bukti pelatihan tim K3 kebakaran yang telah dilakukan.
3. </t>
    </r>
    <r>
      <rPr>
        <sz val="11"/>
        <rFont val="Calibri"/>
        <family val="2"/>
        <scheme val="minor"/>
      </rPr>
      <t>Tim tanggap darurat kebakaran dan uraian tugas kerja.</t>
    </r>
    <r>
      <rPr>
        <sz val="11"/>
        <color theme="1"/>
        <rFont val="Calibri"/>
        <family val="2"/>
        <scheme val="minor"/>
      </rPr>
      <t xml:space="preserve">
</t>
    </r>
  </si>
  <si>
    <t>0-1 / 3 = 0
    2 / 3 = 1
    3 / 3= 2</t>
  </si>
  <si>
    <t xml:space="preserve">1. Daftar inventori fasilitas dan infrastruktur pengendalian kebakaran.
2. Checklist hasil pemeriksaan fasilitas dan infrastruktur pengendalian kebakaran selalu dalam kondisi siap pakai. </t>
  </si>
  <si>
    <r>
      <t>Terdapat prosedur tertulis yang disetujui oleh manajemen perusahaan yang berwenang untuk mengelola dan memanfaatkan limbah dalam bentuk padat, cair, gas/udara dan</t>
    </r>
    <r>
      <rPr>
        <sz val="11"/>
        <color rgb="FF00B0F0"/>
        <rFont val="Calibri"/>
        <family val="2"/>
        <scheme val="minor"/>
      </rPr>
      <t xml:space="preserve"> </t>
    </r>
    <r>
      <rPr>
        <sz val="11"/>
        <rFont val="Calibri"/>
        <family val="2"/>
        <scheme val="minor"/>
      </rPr>
      <t>limbah B3</t>
    </r>
    <r>
      <rPr>
        <sz val="11"/>
        <color rgb="FF00B0F0"/>
        <rFont val="Calibri"/>
        <family val="2"/>
        <scheme val="minor"/>
      </rPr>
      <t xml:space="preserve"> </t>
    </r>
    <r>
      <rPr>
        <sz val="11"/>
        <color theme="1"/>
        <rFont val="Calibri"/>
        <family val="2"/>
        <scheme val="minor"/>
      </rPr>
      <t>, yang tidak akan berdampak negatif terhadap lingkungan, pekerja, dan masyarakat sekitar. Prosedur tersebut diberikan/disosialisasikan kepada petugas yang bertanggung jawab.</t>
    </r>
  </si>
  <si>
    <r>
      <t xml:space="preserve">Untuk PKS:
1. Laporan pengelolaan dan pemanfaatan limbah PKS (tankos, abu insinerator, serat, cangkang, land aplikasi atau pembangkit listrik dari POME).
2. Untuk pemanfaatan LB3 harus mempunyai izin khusus dari Badan Lingkungan Hidup.
Untuk Perkebunan:
1. Daftar inventori limbah B3 yang disimpan disimpan di TPS LB3.
2. Penempatan LB3 di TPS LB3 sesuai dengan standar yang berlaku.
3. Pengelolaan dan pemanfaatan limbah non B3.
</t>
    </r>
    <r>
      <rPr>
        <sz val="11"/>
        <rFont val="Calibri"/>
        <family val="2"/>
        <scheme val="minor"/>
      </rPr>
      <t>4. Waktu penyimpanan LB3 di TPS LB3 sesuai dengan peraturan yang berlaku (periksa peraturan terkait).</t>
    </r>
    <r>
      <rPr>
        <sz val="11"/>
        <color theme="1"/>
        <rFont val="Calibri"/>
        <family val="2"/>
        <scheme val="minor"/>
      </rPr>
      <t xml:space="preserve">
</t>
    </r>
  </si>
  <si>
    <t>0-5 / 7 = 0
    6 / 7 = 1
    7 / 7 = 2</t>
  </si>
  <si>
    <r>
      <t>1.</t>
    </r>
    <r>
      <rPr>
        <sz val="11"/>
        <rFont val="Calibri"/>
        <family val="2"/>
        <scheme val="minor"/>
      </rPr>
      <t xml:space="preserve"> Surat Kontrak antara perusahaan dengan pengumpul LB3.</t>
    </r>
    <r>
      <rPr>
        <sz val="11"/>
        <color theme="1"/>
        <rFont val="Calibri"/>
        <family val="2"/>
        <scheme val="minor"/>
      </rPr>
      <t xml:space="preserve"> 
2. Rekaman </t>
    </r>
    <r>
      <rPr>
        <sz val="11"/>
        <rFont val="Calibri"/>
        <family val="2"/>
        <scheme val="minor"/>
      </rPr>
      <t>(manifest-formulir standar dari kementrian</t>
    </r>
    <r>
      <rPr>
        <sz val="11"/>
        <color theme="1"/>
        <rFont val="Calibri"/>
        <family val="2"/>
        <scheme val="minor"/>
      </rPr>
      <t>) pemberian LB3 kepada pengumpul LB3.
3. Fotocopy surat izin angkut pengumpul LB3 dari Dijen Perhubungan Darat dan surat izin pengumpul limbah dari Bupati/Gubernur/Menteri.
4. Surat Persetujuan Pengangkutan LB3 masih berlaku.</t>
    </r>
  </si>
  <si>
    <t>0-2 / 4 = 0 
    3 / 4 = 1
    4 / 4= 2</t>
  </si>
  <si>
    <r>
      <t xml:space="preserve">1. Historikal pembukaan lahan 3-5 tahun terakhir.
2. Data penggunaan pupuk kimia 3-5 tahun terakhir.
3. Data penggunaan bahan bakar fosil 3-5 tahun terakhir.
4. Data penggunaan pestisida/herbisida 3-5 tahun terakhir.
</t>
    </r>
    <r>
      <rPr>
        <sz val="11"/>
        <rFont val="Calibri"/>
        <family val="2"/>
        <scheme val="minor"/>
      </rPr>
      <t xml:space="preserve">5. Perhitungan GRK 3-5 tahun terakhir. </t>
    </r>
  </si>
  <si>
    <r>
      <t xml:space="preserve">1. Prosedur sudah disetujui oleh manajemen perusahaan yang berwenang.
2. </t>
    </r>
    <r>
      <rPr>
        <sz val="11"/>
        <rFont val="Calibri"/>
        <family val="2"/>
        <scheme val="minor"/>
      </rPr>
      <t>Bukti sosialisasi prosedur terhadap pekerja.</t>
    </r>
    <r>
      <rPr>
        <sz val="11"/>
        <color theme="1"/>
        <rFont val="Calibri"/>
        <family val="2"/>
        <scheme val="minor"/>
      </rPr>
      <t xml:space="preserve">
3. Bukti penerimaan prosedur oleh pekerja. </t>
    </r>
  </si>
  <si>
    <t xml:space="preserve">1. Rekaman pemanfaatan limbah untuk mengurangi emisi GRK.
2. Rekaman perawatan berkala mesin. 
3. Uji emisi berkala kendaraan, mesin diesel, dan/atau boiler.
4. Kegiatan penanaman tanaman lokal di areal izin lokasi perusahaan. </t>
  </si>
  <si>
    <r>
      <t xml:space="preserve">1. Mempunyai sistem penyampaian dan penyelesaian keluhan.
2. Bukti rekaman penyampaian dan penyelesaian keluhan yang pernah dilakukan  
3. </t>
    </r>
    <r>
      <rPr>
        <sz val="11"/>
        <rFont val="Calibri"/>
        <family val="2"/>
        <scheme val="minor"/>
      </rPr>
      <t>Historikal peta konflik.</t>
    </r>
  </si>
  <si>
    <r>
      <t xml:space="preserve">1. Salinan kontrak kerja dimiliki oleh setiap pekerja.
2. Salinan peraturan perusahaan dimiliki oleh setiap pekerja.
3. Kontrak kerja menjelaskan informasi minimum seperti lingkup kerja, gaji, tunjangan, dan struktur kepemimpinan.
4. Peraturan Perusahaan menjelaskan hak-kewajiban dan sanksi yang berlaku.
</t>
    </r>
    <r>
      <rPr>
        <sz val="11"/>
        <rFont val="Calibri"/>
        <family val="2"/>
        <scheme val="minor"/>
      </rPr>
      <t xml:space="preserve">5. Bukti Sosialisasi Peraturan Perusahaan kepada para pekerja. </t>
    </r>
  </si>
  <si>
    <r>
      <t xml:space="preserve">Pekerja mempunyai hak untuk membentuk atau bergabung dalam organisasi atau serikat buruh </t>
    </r>
    <r>
      <rPr>
        <sz val="11"/>
        <rFont val="Calibri"/>
        <family val="2"/>
        <scheme val="minor"/>
      </rPr>
      <t>termasuk komiti gender</t>
    </r>
    <r>
      <rPr>
        <sz val="11"/>
        <color theme="1"/>
        <rFont val="Calibri"/>
        <family val="2"/>
        <scheme val="minor"/>
      </rPr>
      <t>.</t>
    </r>
  </si>
  <si>
    <r>
      <t>1. Pekerja bebas bergabung atau membentuk serikat buruh/bipatriet</t>
    </r>
    <r>
      <rPr>
        <sz val="11"/>
        <rFont val="Calibri"/>
        <family val="2"/>
        <scheme val="minor"/>
      </rPr>
      <t>/komite gender.</t>
    </r>
    <r>
      <rPr>
        <sz val="11"/>
        <color theme="1"/>
        <rFont val="Calibri"/>
        <family val="2"/>
        <scheme val="minor"/>
      </rPr>
      <t xml:space="preserve">
2. Rekaman kegiatan serikat buruh/bipatriet</t>
    </r>
    <r>
      <rPr>
        <sz val="11"/>
        <rFont val="Calibri"/>
        <family val="2"/>
        <scheme val="minor"/>
      </rPr>
      <t>/komite gender</t>
    </r>
    <r>
      <rPr>
        <sz val="11"/>
        <color theme="1"/>
        <rFont val="Calibri"/>
        <family val="2"/>
        <scheme val="minor"/>
      </rPr>
      <t xml:space="preserve"> yang pernah dilakukan.
3. </t>
    </r>
    <r>
      <rPr>
        <sz val="11"/>
        <rFont val="Calibri"/>
        <family val="2"/>
        <scheme val="minor"/>
      </rPr>
      <t>Struktur serikat buruh/bipatriet/komite gender.</t>
    </r>
  </si>
  <si>
    <r>
      <t xml:space="preserve">1. Pekerja hamil tidak melakukan pekerjaan berat dan/atau berbahaya </t>
    </r>
    <r>
      <rPr>
        <sz val="11"/>
        <rFont val="Calibri"/>
        <family val="2"/>
        <scheme val="minor"/>
      </rPr>
      <t>bagi fungsi reproduksinya.</t>
    </r>
    <r>
      <rPr>
        <sz val="11"/>
        <color theme="1"/>
        <rFont val="Calibri"/>
        <family val="2"/>
        <scheme val="minor"/>
      </rPr>
      <t xml:space="preserve">
2. Ada cuti melahirkan.
3. Ada cuti haid.
4. Pekerja perempuan diberikan waktu untuk menyusui anaknya.</t>
    </r>
  </si>
  <si>
    <r>
      <t xml:space="preserve">Anak di bawah umur 18 tahun </t>
    </r>
    <r>
      <rPr>
        <sz val="11"/>
        <color theme="1"/>
        <rFont val="Calibri"/>
        <family val="2"/>
        <scheme val="minor"/>
      </rPr>
      <t>tidak diperbolehkan untuk melakukan pekerjaan orang dewasa. Mereka masih dapat bekerja dengan syarat dan UU Ketenagakerjaan yang berlaku.</t>
    </r>
  </si>
  <si>
    <r>
      <t xml:space="preserve">1. Pekerja setuju untuk melakukan kerja lembur </t>
    </r>
    <r>
      <rPr>
        <sz val="11"/>
        <rFont val="Calibri"/>
        <family val="2"/>
        <scheme val="minor"/>
      </rPr>
      <t>melalui kesepakatan dengan ketua serikat pekerja/ wakil bipatriet.</t>
    </r>
    <r>
      <rPr>
        <sz val="11"/>
        <color theme="1"/>
        <rFont val="Calibri"/>
        <family val="2"/>
        <scheme val="minor"/>
      </rPr>
      <t xml:space="preserve">
2. Jam lembur tidak melebihi 3 jam dalam 1 hari atau 14 jam dalam 1 minggu.</t>
    </r>
  </si>
  <si>
    <t xml:space="preserve">1. HRD memiliki rekaman kerja lembur 6 bulan terakhir.
</t>
  </si>
  <si>
    <r>
      <t>1. Air bersih tersedia di seluruh emplasmen kebun sesuai dengan standar</t>
    </r>
    <r>
      <rPr>
        <sz val="11"/>
        <color rgb="FF00B0F0"/>
        <rFont val="Calibri"/>
        <family val="2"/>
        <scheme val="minor"/>
      </rPr>
      <t xml:space="preserve"> </t>
    </r>
    <r>
      <rPr>
        <sz val="11"/>
        <rFont val="Calibri"/>
        <family val="2"/>
        <scheme val="minor"/>
      </rPr>
      <t>baku mutu air bersih.</t>
    </r>
    <r>
      <rPr>
        <sz val="11"/>
        <color theme="1"/>
        <rFont val="Calibri"/>
        <family val="2"/>
        <scheme val="minor"/>
      </rPr>
      <t xml:space="preserve">
2. Fasilitas pendidikan untuk anak-anak pekerja.
</t>
    </r>
    <r>
      <rPr>
        <sz val="11"/>
        <rFont val="Calibri"/>
        <family val="2"/>
        <scheme val="minor"/>
      </rPr>
      <t>3. Fasilitas penitipan anak-anak pekerja.</t>
    </r>
    <r>
      <rPr>
        <sz val="11"/>
        <color theme="1"/>
        <rFont val="Calibri"/>
        <family val="2"/>
        <scheme val="minor"/>
      </rPr>
      <t xml:space="preserve">
4. Fasilitas kesehatan untuk pekerja </t>
    </r>
    <r>
      <rPr>
        <sz val="11"/>
        <rFont val="Calibri"/>
        <family val="2"/>
        <scheme val="minor"/>
      </rPr>
      <t>(seperti: pemeriksaan berkala kesehatan pekerja, termasuk melakukan pemeriksaan kesehatan untuk pekerja yang melakukan pekerjaan terkait dengan bahan kimia)</t>
    </r>
    <r>
      <rPr>
        <sz val="11"/>
        <color theme="1"/>
        <rFont val="Calibri"/>
        <family val="2"/>
        <scheme val="minor"/>
      </rPr>
      <t xml:space="preserve">
5. Kebebasan untuk melaksanakan ibadah sesuai dengan kepercayaan masing-masing.</t>
    </r>
  </si>
  <si>
    <r>
      <t xml:space="preserve">1. Lingkungan tempat tinggal yang bersih.
2. Kondisi rumah tinggal yang layak huni.
3. Mempunyai sistem </t>
    </r>
    <r>
      <rPr>
        <sz val="11"/>
        <rFont val="Calibri"/>
        <family val="2"/>
        <scheme val="minor"/>
      </rPr>
      <t>dan pelatihan</t>
    </r>
    <r>
      <rPr>
        <sz val="11"/>
        <color rgb="FF00B0F0"/>
        <rFont val="Calibri"/>
        <family val="2"/>
        <scheme val="minor"/>
      </rPr>
      <t xml:space="preserve"> </t>
    </r>
    <r>
      <rPr>
        <sz val="11"/>
        <color theme="1"/>
        <rFont val="Calibri"/>
        <family val="2"/>
        <scheme val="minor"/>
      </rPr>
      <t>penanggulangan kebakaran di emplasmen.</t>
    </r>
  </si>
  <si>
    <t>Mengikutsertakan tenaga kerja baik itu tenaga kerja tetap, tenaga harian lepas, borongan dan/atau musiman, dalam program BPJS Ketanagakerjaan dan Kesehatan.</t>
  </si>
  <si>
    <r>
      <t xml:space="preserve">1. Daftar pekerja yang dimiliki oleh perusahaan.
2. Semua pekerja yang terdaftar telah memiliki ataupun sedang dalam proses penerbitan BPJS Ketenagakerjaan dan Kesehatan.
</t>
    </r>
    <r>
      <rPr>
        <sz val="11"/>
        <rFont val="Calibri"/>
        <family val="2"/>
        <scheme val="minor"/>
      </rPr>
      <t>3. Adanya upaya perusahaan untuk membantu pekerja melengkapi persyaratan administrasi BPJS.</t>
    </r>
  </si>
  <si>
    <r>
      <rPr>
        <sz val="11"/>
        <rFont val="Calibri"/>
        <family val="2"/>
        <scheme val="minor"/>
      </rPr>
      <t xml:space="preserve">1. Bukti sosialisasi petunjuk atau rambu K3 </t>
    </r>
    <r>
      <rPr>
        <sz val="11"/>
        <color theme="1"/>
        <rFont val="Calibri"/>
        <family val="2"/>
        <scheme val="minor"/>
      </rPr>
      <t xml:space="preserve">
2. Petunjuk K3 dibuat dalam bahasa atau tanda yang dimengerti oleh pekerja.
3. Petunjuk K3 ditempatkan di tempat yang sesuai dengan hasil identifikasi resiko K3.</t>
    </r>
  </si>
  <si>
    <r>
      <t>1. Rekaman kecelakaan kerja dan tindakan perbaikan dan pencegahan yang telah dilakukan.
2</t>
    </r>
    <r>
      <rPr>
        <sz val="11"/>
        <rFont val="Calibri"/>
        <family val="2"/>
        <scheme val="minor"/>
      </rPr>
      <t>. Penghitungan Lost Time Analysist (LTA), Ahli K3 dilatih untuk melakukan penghitungan LTA.</t>
    </r>
  </si>
  <si>
    <r>
      <t>1. Daftar alat berat dan operator yang dimiliki oleh perusahaan.
2. Operator memiliki SIO yang sesuai dengan alat berat yang digunakan.
3. SIO masih berlaku.
4.</t>
    </r>
    <r>
      <rPr>
        <sz val="11"/>
        <rFont val="Calibri"/>
        <family val="2"/>
        <scheme val="minor"/>
      </rPr>
      <t xml:space="preserve"> Dokumen Uji berkala SIA sesuai dengan alat yang diuji.</t>
    </r>
  </si>
  <si>
    <r>
      <t>1. Rekaman penerimaan TBS di PKS ataupun di tempat pengumpulan.
2</t>
    </r>
    <r>
      <rPr>
        <sz val="11"/>
        <rFont val="Calibri"/>
        <family val="2"/>
        <scheme val="minor"/>
      </rPr>
      <t>. Bukti grading / seleksi di PKS.</t>
    </r>
  </si>
  <si>
    <r>
      <t xml:space="preserve">1. Mempunyai sistem Tanggap Darurat </t>
    </r>
    <r>
      <rPr>
        <sz val="11"/>
        <rFont val="Calibri"/>
        <family val="2"/>
        <scheme val="minor"/>
      </rPr>
      <t>untuk perkebunan dan PKS.</t>
    </r>
    <r>
      <rPr>
        <sz val="11"/>
        <color theme="1"/>
        <rFont val="Calibri"/>
        <family val="2"/>
        <scheme val="minor"/>
      </rPr>
      <t xml:space="preserve">
2. Mempunyai anggota tim tanggap darurat yang lengkap dan paham peran masing-masing.
3. Bukti latihan tanggap darurat/P3K yang pernah dilakukan.
</t>
    </r>
    <r>
      <rPr>
        <sz val="11"/>
        <rFont val="Calibri"/>
        <family val="2"/>
        <scheme val="minor"/>
      </rPr>
      <t>4. Petugas lapangan (Manager dan Assistant) membawa P3K.</t>
    </r>
  </si>
  <si>
    <r>
      <t xml:space="preserve">1. Hasil pemeriksaan berkala APAR </t>
    </r>
    <r>
      <rPr>
        <sz val="11"/>
        <rFont val="Calibri"/>
        <family val="2"/>
        <scheme val="minor"/>
      </rPr>
      <t>(setiap minggu dikocok dan diperiksa kondisi kesiap pakaiannya)</t>
    </r>
    <r>
      <rPr>
        <sz val="11"/>
        <color theme="1"/>
        <rFont val="Calibri"/>
        <family val="2"/>
        <scheme val="minor"/>
      </rPr>
      <t>.
2. Daftar penempatan APAR di lingkungan perusahaan.
3. APAR ditempatkan di tempat yang mudah diakses bilamana dibutuhkan.</t>
    </r>
  </si>
  <si>
    <t>Alat Pemadam Kebakaran (APAR) diperiksa menyeluruh secara berkala (6 bulan sekali), diidentifikasi keberadannya dan di tempatkan di tempat yang mudah diakses bilamana dibutuhkan.</t>
  </si>
  <si>
    <t>Tersedia program-program dan implementasi  untuk meningkatkan taraf hidup masyarakat sekitar dalam hal pendidikan, kesehatan, pembangunan jalan, perkebunan, pertanian, bisnis, sosial-budaya, dan kegiatan keagamaan.</t>
  </si>
  <si>
    <t>Tersedia program-program dan implementasi untuk meningkatkan taraf hidup masyarakat sekitar dalam hal pendidikan, kesehatan, pembangunan jalan, perkebunan, pertanian, bisnis, sosial-budaya, dan kegiatan keagamaan.</t>
  </si>
  <si>
    <t xml:space="preserve">Terdapat rekaman inventorisasi dan pemantauan sumber GRK. </t>
  </si>
  <si>
    <t>Melakukan UKL-UPL</t>
  </si>
  <si>
    <t xml:space="preserve">    0 / 1 = 0
    1 / 1 = 2</t>
  </si>
  <si>
    <t>1. Memiliki IUP sesuai dengan jenis usaha yang dilakukan</t>
  </si>
  <si>
    <t>Melakukan AMDAL, yang di dalam laporan AMDAL tersebut terdapat Rencana Pengelolaan Lingkungan (RKL) dan Rencana Pemantauan Lingkungan (RPL).</t>
  </si>
  <si>
    <t>1. Memiliki IUP-B sesuai dengan jenis usaha yang dilakukan</t>
  </si>
  <si>
    <r>
      <t>1.  Tidak ada ada penggunaan pestisida yang dilarang oleh Undang-Undang terkait selama 2 tahun terakhir.
2.</t>
    </r>
    <r>
      <rPr>
        <sz val="11"/>
        <color rgb="FF00B0F0"/>
        <rFont val="Calibri"/>
        <family val="2"/>
        <scheme val="minor"/>
      </rPr>
      <t xml:space="preserve"> </t>
    </r>
    <r>
      <rPr>
        <sz val="11"/>
        <rFont val="Calibri"/>
        <family val="2"/>
        <scheme val="minor"/>
      </rPr>
      <t>Izin penggunaan pestisida terbatas
3. Pelatihan penggunaan pestisida terbatas dari komisi pestisida.</t>
    </r>
    <r>
      <rPr>
        <sz val="11"/>
        <color rgb="FF00B0F0"/>
        <rFont val="Calibri"/>
        <family val="2"/>
        <scheme val="minor"/>
      </rPr>
      <t xml:space="preserve">
</t>
    </r>
  </si>
  <si>
    <t>1. Waktu istirahat pada jam kerja minimum 30 menit setelah bekerja selama 4 jam.
2. Istirahat mingguan, 1 hari selama 6 hari kerja.
3. Cuti tahunan minimum 12 hari kerja.
4. Pekerja tetap mendapatkan upah penuh pada saat cuti maupun istirahat kerja.</t>
  </si>
  <si>
    <t>Mempunyai daftar nama pemasok termasuk tengkulak, dan titik koordinat.</t>
  </si>
  <si>
    <t xml:space="preserve">1. Daftar pemasok TBS ke PKS.
2. Titik koordinat pemasok TBS ke PKS.
</t>
  </si>
  <si>
    <t>Kriteria</t>
  </si>
  <si>
    <t>Indikator</t>
  </si>
  <si>
    <t>1. Mempunyai dokumen UKL-UPL</t>
  </si>
  <si>
    <t>Memiliki prosedur untuk mencegah dan mengendalikan kebakaran yang sudah disetujui oleh manajemen perusahaan yang berwenang, dan terdapat bukti penerimaan prosedur oleh tim pemadam kebakaran PKS.</t>
  </si>
  <si>
    <t xml:space="preserve">1. Historikal pembukaan lahan 3-5 tahun terakhir. 
2. Data penggunaan bahan bakar fosil 3-5 tahun terakhir.
</t>
  </si>
  <si>
    <t>Pabrik tanpa kebun wajib memiliki IUP-P</t>
  </si>
  <si>
    <t>PKS memiliki Instalasi Pengolahan Air Limbah (IPAL) dan izin pemanfaatan limbah cair sebagai Land Aplikasi maupun pembuangan ke badan air yang sesuai dengan ketentuan baku mutu yang berlaku.</t>
  </si>
  <si>
    <r>
      <t>1. IPAL berfungsi dengan baik (tidak bocor, kolam limbah tidak meluap, dll.)
2. Izin Land Aplikasi limbah cair, bila melakukan land aplikasi</t>
    </r>
    <r>
      <rPr>
        <sz val="11"/>
        <rFont val="Calibri"/>
        <family val="2"/>
        <scheme val="minor"/>
      </rPr>
      <t xml:space="preserve"> (Izin masih berlaku sesuai dengan kondisi jumlah Land Aplikasi di lapangan)</t>
    </r>
    <r>
      <rPr>
        <sz val="11"/>
        <color theme="1"/>
        <rFont val="Calibri"/>
        <family val="2"/>
        <scheme val="minor"/>
      </rPr>
      <t xml:space="preserve">
3. Laporan Baku Mutu Air Limbah di outlet sesuai dengan peraturan yang berlaku (baik untuk land aplikasi maupun pembuangan ke badan air)
</t>
    </r>
    <r>
      <rPr>
        <sz val="11"/>
        <color rgb="FF00B0F0"/>
        <rFont val="Calibri"/>
        <family val="2"/>
        <scheme val="minor"/>
      </rPr>
      <t xml:space="preserve">
</t>
    </r>
  </si>
  <si>
    <t>Baku mutu asap boiler dan/atau insinerator untuk pembakaran tandan kosong harus sesuai dengan persyaratan yang berlaku.</t>
  </si>
  <si>
    <r>
      <t xml:space="preserve">Melaporkan pelaksanaan </t>
    </r>
    <r>
      <rPr>
        <sz val="11"/>
        <rFont val="Calibri"/>
        <family val="2"/>
        <scheme val="minor"/>
      </rPr>
      <t>UKL-UPL</t>
    </r>
    <r>
      <rPr>
        <sz val="11"/>
        <color rgb="FFFF0000"/>
        <rFont val="Calibri"/>
        <family val="2"/>
        <scheme val="minor"/>
      </rPr>
      <t xml:space="preserve"> </t>
    </r>
    <r>
      <rPr>
        <sz val="11"/>
        <color theme="1"/>
        <rFont val="Calibri"/>
        <family val="2"/>
        <scheme val="minor"/>
      </rPr>
      <t>PKS  diserahkan ke BLH setempat setiap 6 bulan sekali.</t>
    </r>
  </si>
  <si>
    <r>
      <t xml:space="preserve">1. Hasil pelaksanaan UKL-UPL 
2. Bukti pelaporan UKL-UPL </t>
    </r>
    <r>
      <rPr>
        <sz val="11"/>
        <rFont val="Calibri"/>
        <family val="2"/>
        <scheme val="minor"/>
      </rPr>
      <t xml:space="preserve">sesuai dengan peraturan yang berlaku, atau minimal per 6 bulan sekali </t>
    </r>
  </si>
  <si>
    <t>0-1 / 2 = 0 
    2 / 2 = 2</t>
  </si>
  <si>
    <r>
      <t xml:space="preserve">1. Prosedur dibuat sesuai dengan kondisi kemampuan implimentasi perusahaan.
2. Prosedur sudah disetujui oleh manajamen perusahaan yang berwenang.
3. Prosedur sudah diterima oleh pihak perusahaan yang bertanggung jawab terhadap tindakan pencegahan dan pengendalian kebakaran.
</t>
    </r>
    <r>
      <rPr>
        <sz val="11"/>
        <rFont val="Calibri"/>
        <family val="2"/>
        <scheme val="minor"/>
      </rPr>
      <t/>
    </r>
  </si>
  <si>
    <r>
      <t xml:space="preserve">1. Laporan pengelolaan dan pemanfaatan limbah PKS (tankos, abu insinerator, serat, cangkang, land aplikasi atau pembangkit listrik dari POME).
2. Untuk pemanfaatan LB3 harus mempunyai izin khusus dari Badan Lingkungan Hidup.
</t>
    </r>
    <r>
      <rPr>
        <sz val="11"/>
        <color theme="1"/>
        <rFont val="Calibri"/>
        <family val="2"/>
        <scheme val="minor"/>
      </rPr>
      <t xml:space="preserve">
</t>
    </r>
  </si>
  <si>
    <t xml:space="preserve">Prinsip </t>
  </si>
  <si>
    <t>Catatan</t>
  </si>
  <si>
    <t>Pembebasan lahan diperoleh sesuai dengan hukum yang berlaku.</t>
  </si>
  <si>
    <t>1. Berasal dari Areal Penggunaan Lain (APL)
2. Surat Perolehan Lahan.</t>
  </si>
  <si>
    <t>PKS secara periodik memberikan informasi terkini harga TBS terhadap pemasok TBS.</t>
  </si>
  <si>
    <t>2.2.3</t>
  </si>
  <si>
    <t>2.2.4</t>
  </si>
  <si>
    <t xml:space="preserve">2.3.1 </t>
  </si>
  <si>
    <t>1. Program peningkatan peningkatan produktifitas kebun milik masyarakat sekitar.
2. Bukti implementasi dan hasil program peningkatan produktifitas kebun milik masyarakat sekitar.</t>
  </si>
  <si>
    <t>1. Program pelestarian kearifan lokal.
2. Bukti implementasi dan hasil program pelestarian kearifan lokal.</t>
  </si>
  <si>
    <t>1. Program peningkatan taraf hidup masyarakat sekitar.
2. Bukti implementasi dan hasil program peningkatan taraf hidup masyarakat sekitar.</t>
  </si>
  <si>
    <r>
      <t>Melaporkan pelaksanaan RKL-RPL</t>
    </r>
    <r>
      <rPr>
        <sz val="11"/>
        <color rgb="FFFF0000"/>
        <rFont val="Calibri"/>
        <family val="2"/>
        <scheme val="minor"/>
      </rPr>
      <t xml:space="preserve"> </t>
    </r>
    <r>
      <rPr>
        <sz val="11"/>
        <color theme="1"/>
        <rFont val="Calibri"/>
        <family val="2"/>
        <scheme val="minor"/>
      </rPr>
      <t>PKS dan/atau perkebunan diserahkan ke BLH setempat setiap 6 bulan sekali.</t>
    </r>
  </si>
  <si>
    <t xml:space="preserve">1. Historikal pembukaan lahan 3-5 tahun terakhir.
2. Data penggunaan pupuk kimia 3-5 tahun terakhir.
3. Data penggunaan bahan bakar fosil 3-5 tahun terakhir.
4. Data penggunaan pestisida/herbisida 3-5 tahun terakhir.
</t>
  </si>
  <si>
    <t>Perusahaan perkebunan dengan luas &gt;25 Ha yang tidak mempunyai PKS wajib memiliki Izin Usaha Perkebunan-Budidaya (IUP-B).</t>
  </si>
  <si>
    <r>
      <t xml:space="preserve">1. Daftar inventori limbah B3 yang disimpan disimpan di TPS LB3.
2. Penempatan LB3 di TPS LB3 sesuai dengan standar yang berlaku.
3. Pengelolaan dan pemanfaatan limbah non B3.
</t>
    </r>
    <r>
      <rPr>
        <sz val="11"/>
        <rFont val="Calibri"/>
        <family val="2"/>
        <scheme val="minor"/>
      </rPr>
      <t>4. Waktu penyimpanan LB3 di TPS LB3 sesuai dengan peraturan yang berlaku (periksa peraturan terkait).</t>
    </r>
    <r>
      <rPr>
        <sz val="11"/>
        <color theme="1"/>
        <rFont val="Calibri"/>
        <family val="2"/>
        <scheme val="minor"/>
      </rPr>
      <t xml:space="preserve">
</t>
    </r>
  </si>
  <si>
    <t>1. Historikal pembukaan lahan 3-5 tahun terakhir.
2. Data penggunaan pupuk kimia 3-5 tahun terakhir.
3. Data penggunaan bahan bakar fosil 3-5 tahun terakhir.
4. Data penggunaan pestisida/herbisida 3-5 tahun terak</t>
  </si>
  <si>
    <t>1. Waktu istirahat pada jam kerja minimum 30 menit atau setelah bekerja selama 4 jam.
2. Waktu istirahat per minggu, 1 hari setiap 6 hari kerja 
3. Cuti tahunan minimum 12 hari kerja.
4. Pekerja tetap mendapatkan upah penuh pada saat cuti maupun istirahat kerja.</t>
  </si>
  <si>
    <r>
      <t xml:space="preserve">0-3 / 5 = 0 
    4 / 5 = 1
    5 / 5 = 2
</t>
    </r>
    <r>
      <rPr>
        <b/>
        <sz val="11"/>
        <color theme="1"/>
        <rFont val="Calibri"/>
        <family val="2"/>
        <scheme val="minor"/>
      </rPr>
      <t>bila pekerja &lt; 100:</t>
    </r>
    <r>
      <rPr>
        <sz val="11"/>
        <color theme="1"/>
        <rFont val="Calibri"/>
        <family val="2"/>
        <scheme val="minor"/>
      </rPr>
      <t xml:space="preserve">
0-2 / 4 = 0 
    3 / 4 = 1
    4 / 4 = 2</t>
    </r>
  </si>
  <si>
    <r>
      <t xml:space="preserve">1. Hasil pemeriksaan berkala APAR </t>
    </r>
    <r>
      <rPr>
        <sz val="11"/>
        <rFont val="Calibri"/>
        <family val="2"/>
        <scheme val="minor"/>
      </rPr>
      <t>(APAR harus dikocok setiap kali pemeriksaan dan diperiksa kondisi kesiap pakaiannya)</t>
    </r>
    <r>
      <rPr>
        <sz val="11"/>
        <color theme="1"/>
        <rFont val="Calibri"/>
        <family val="2"/>
        <scheme val="minor"/>
      </rPr>
      <t>.
2. Daftar penempatan APAR di lingkungan perusahaan.
3. APAR ditempatkan di tempat yang mudah diakses bilamana dibutuhkan.</t>
    </r>
  </si>
  <si>
    <t>1. Memiliki IUP-P sesuai dengan jenis usaha yang dilakukan</t>
  </si>
  <si>
    <t>1. Prosedur perekrutan pekerja menjelaskan pemberian kesempatan kerja yang sama dan program pengembangan pekerja.
2. Prosedur diimplementasikan</t>
  </si>
  <si>
    <r>
      <t xml:space="preserve">1. Kebijakan K3 di lingkungan kerja </t>
    </r>
    <r>
      <rPr>
        <sz val="11"/>
        <rFont val="Calibri"/>
        <family val="2"/>
        <scheme val="minor"/>
      </rPr>
      <t>dan disosialisasikan.</t>
    </r>
    <r>
      <rPr>
        <sz val="11"/>
        <color theme="1"/>
        <rFont val="Calibri"/>
        <family val="2"/>
        <scheme val="minor"/>
      </rPr>
      <t xml:space="preserve">
2. Prosedur tertulis yang mengatur tentang K3 di lingkungan kerja. 
3. Prosedur diterapkan dengan benar
4. Panitia Pembina K3 </t>
    </r>
    <r>
      <rPr>
        <sz val="11"/>
        <rFont val="Calibri"/>
        <family val="2"/>
        <scheme val="minor"/>
      </rPr>
      <t>(sekertaris P2k3 harus mempunyai sertifikasi ahli K3 umum).</t>
    </r>
    <r>
      <rPr>
        <sz val="11"/>
        <color theme="1"/>
        <rFont val="Calibri"/>
        <family val="2"/>
        <scheme val="minor"/>
      </rPr>
      <t xml:space="preserve">
5. Rekaman pelatihan tim K3.</t>
    </r>
  </si>
  <si>
    <t>Terdapat rekaman inventorisasi, penghitungan dan pemantauan sumber GRK.</t>
  </si>
  <si>
    <t>Mempunyai semua izin-izin yang diperlukan untuk dapat diakui sebagai bisnis yang mempunyai dasar entitas hukum</t>
  </si>
  <si>
    <t>Memiliki Nomor Pokok Wajib Pajak (NPWP) yang sesuai dengan lokasi perusahaan berada, Akta Pendirian Perusahaan, Tanda Daftar Perusahaan (TDP) dan Surat Ijin Tempat Usaha (SITU) dan Surat Ijin Usaha Perdagangan (SIUP).</t>
  </si>
  <si>
    <t xml:space="preserve">Perusahaan perkebunan mempunyai Izin Lokasi yang dikeluarkan oleh Bupati/Walikota dengan dilengkapi peta skala 1:100.000 atau 1:50.000 sebelum dapat melaksanakan operasionalnya. </t>
  </si>
  <si>
    <t>Memenuhi persyaratan legal yang terkait dengan lingkungan dalam melaksanakan kegiatannya</t>
  </si>
  <si>
    <t>Melakukan Analisa Mengenai Dampak Lingkungan (AMDAL), yang di dalam laporan AMDAL tersebut terdapat Rencana Pengelolaan Lingkungan (RKL) dan Rencana Pemantauan Lingkungan (RPL).</t>
  </si>
  <si>
    <t>Mempunyai Izin Lingkungan yang dikeluarkan oleh Bupati/Walikota</t>
  </si>
  <si>
    <t>Tidak mempekerjakan pekerja di bawah umur</t>
  </si>
  <si>
    <t>Tersedia kebijakan tertulis yang menyatakan bahwa perusahaan melarang adanya segala bentuk kerja paksa atau perbudakan dalam melakukan kegiatan operasional. Kebijakan ini harus disosialisasikan kepada para pekerja</t>
  </si>
  <si>
    <t>Memiliki kebijakan tertulis yang menyatakan bahwa perusahaan tidak akan melakukan diskriminasi terhadap pekerja berdasarkan ras, warna kulit, jenis kelamin, agama, umur, status sosial dan motif lainnya sesuai dengan hukum yang berlaku. Kebijakan ini harus disosialisasikan kepada para pekerja.</t>
  </si>
  <si>
    <t>Bobot</t>
  </si>
  <si>
    <t>Skor Kepatuhan</t>
  </si>
  <si>
    <t>Skor</t>
  </si>
  <si>
    <t>Daftar Pemeriksaan</t>
  </si>
  <si>
    <r>
      <t>1. IPAL berfungsi dengan baik (tidak bocor, kolam limbah tidak meluap, dll.)
2. Izin Land Aplikasi limbah cair</t>
    </r>
    <r>
      <rPr>
        <sz val="11"/>
        <rFont val="Calibri"/>
        <family val="2"/>
        <scheme val="minor"/>
      </rPr>
      <t xml:space="preserve"> (Izin masih berlaku sesuai dengan kondisi jumlah Land Aplikasi di lapangan)-Jika ada penggunaan land aplikasi.</t>
    </r>
    <r>
      <rPr>
        <sz val="11"/>
        <color theme="1"/>
        <rFont val="Calibri"/>
        <family val="2"/>
        <scheme val="minor"/>
      </rPr>
      <t xml:space="preserve">
3. Laporan Baku Mutu Air Limbah di outlet sesuai dengan peraturan yang berlaku (baik untuk land aplikasi maupun pembuangan ke badan air)
</t>
    </r>
    <r>
      <rPr>
        <sz val="11"/>
        <color rgb="FF00B0F0"/>
        <rFont val="Calibri"/>
        <family val="2"/>
        <scheme val="minor"/>
      </rPr>
      <t xml:space="preserve">
</t>
    </r>
  </si>
  <si>
    <r>
      <t xml:space="preserve">1. Kebijakan no deforestasi disosialisasikan ke pihak terkait.
2. Kebijakan no deforestasi terdapat dalam prosedur pembukaan lahan.
</t>
    </r>
    <r>
      <rPr>
        <sz val="11"/>
        <rFont val="Calibri"/>
        <family val="2"/>
        <scheme val="minor"/>
      </rPr>
      <t>3. Bukti penerapan prosedur pembukaan lahan yang bertanggung jawab dan tidak melanggar peraturan yang berlaku, seperti tidak melakukan pembukaan lahan di lahan dengan kemiringan 40%, tidak melakukan pembukaan lahan dengan bakar dan tidak membuka lahan dia area yang dilindungi.</t>
    </r>
  </si>
  <si>
    <r>
      <t xml:space="preserve">1. Prosedur penanaman dan perawatan di lahan gambut mengacu kepada </t>
    </r>
    <r>
      <rPr>
        <sz val="11"/>
        <rFont val="Calibri"/>
        <family val="2"/>
        <scheme val="minor"/>
      </rPr>
      <t>peraturan</t>
    </r>
    <r>
      <rPr>
        <sz val="11"/>
        <color theme="1"/>
        <rFont val="Calibri"/>
        <family val="2"/>
        <scheme val="minor"/>
      </rPr>
      <t xml:space="preserve"> yang berlaku.
2. Prosedur sudah diterima oleh pihak perusahaan yang bertanggung jawab terhadap pengelolaan di lahan gambut.
</t>
    </r>
    <r>
      <rPr>
        <sz val="11"/>
        <rFont val="Calibri"/>
        <family val="2"/>
        <scheme val="minor"/>
      </rPr>
      <t>3. Prosedur diterapkan dengan benar.</t>
    </r>
  </si>
  <si>
    <r>
      <t xml:space="preserve">1. Bukti laporan pengukuran level air di lahan gambut dengan menggunakan pziometer </t>
    </r>
    <r>
      <rPr>
        <sz val="11"/>
        <rFont val="Calibri"/>
        <family val="2"/>
        <scheme val="minor"/>
      </rPr>
      <t>setinggi 40-60 cm dari tengah lahan gambut maupun dengan papan duga (staff gauge) setinggi 50-70 cm di bawah permukaan tanah yang diukur di kanal air.</t>
    </r>
    <r>
      <rPr>
        <sz val="11"/>
        <color theme="1"/>
        <rFont val="Calibri"/>
        <family val="2"/>
        <scheme val="minor"/>
      </rPr>
      <t xml:space="preserve">
2. Periksa acak bukti laporan hasil pengukuran level air di lahan gambut dengan kondisi riil di lapangan.
</t>
    </r>
  </si>
  <si>
    <r>
      <t xml:space="preserve">1. Prosedur dibuat sesuai dengan kondisi kemampuan </t>
    </r>
    <r>
      <rPr>
        <sz val="11"/>
        <rFont val="Calibri"/>
        <family val="2"/>
        <scheme val="minor"/>
      </rPr>
      <t xml:space="preserve">perusahaan dan diimplimentasikan dengan benar. </t>
    </r>
    <r>
      <rPr>
        <sz val="11"/>
        <color theme="1"/>
        <rFont val="Calibri"/>
        <family val="2"/>
        <scheme val="minor"/>
      </rPr>
      <t xml:space="preserve">
2. Prosedur sudah disetujui oleh manajamen perusahaan yang berwenang.
3. Prosedur sudah diterima oleh pihak perusahaan yang bertanggung jawab terhadap tindakan pencegahan dan pengendalian kebakaran.
</t>
    </r>
    <r>
      <rPr>
        <sz val="11"/>
        <rFont val="Calibri"/>
        <family val="2"/>
        <scheme val="minor"/>
      </rPr>
      <t>4. Peta hasil identifikasi areal rawan kebakaran.</t>
    </r>
    <r>
      <rPr>
        <sz val="11"/>
        <color rgb="FF00B0F0"/>
        <rFont val="Calibri"/>
        <family val="2"/>
        <scheme val="minor"/>
      </rPr>
      <t xml:space="preserve"> </t>
    </r>
  </si>
  <si>
    <r>
      <t>Tersedia Pros</t>
    </r>
    <r>
      <rPr>
        <sz val="11"/>
        <rFont val="Calibri"/>
        <family val="2"/>
        <scheme val="minor"/>
      </rPr>
      <t>edur dan penerapan</t>
    </r>
    <r>
      <rPr>
        <sz val="11"/>
        <color rgb="FF00B0F0"/>
        <rFont val="Calibri"/>
        <family val="2"/>
        <scheme val="minor"/>
      </rPr>
      <t xml:space="preserve"> </t>
    </r>
    <r>
      <rPr>
        <sz val="11"/>
        <color theme="1"/>
        <rFont val="Calibri"/>
        <family val="2"/>
        <scheme val="minor"/>
      </rPr>
      <t xml:space="preserve">mitigasi emisi GRK yang sudah disetujui secara tertulis oleh manajemen perusahaan yang berwenang, </t>
    </r>
    <r>
      <rPr>
        <sz val="11"/>
        <rFont val="Calibri"/>
        <family val="2"/>
        <scheme val="minor"/>
      </rPr>
      <t>dan</t>
    </r>
    <r>
      <rPr>
        <sz val="11"/>
        <color theme="1"/>
        <rFont val="Calibri"/>
        <family val="2"/>
        <scheme val="minor"/>
      </rPr>
      <t xml:space="preserve"> terdapat bukti penerimaan prosedur oleh pihak perusahaan yang bertanggung jawab.</t>
    </r>
  </si>
  <si>
    <r>
      <t xml:space="preserve">1. Prosedur sudah disetujui oleh manajemen perusahaan yang berwenang.
2. </t>
    </r>
    <r>
      <rPr>
        <sz val="11"/>
        <rFont val="Calibri"/>
        <family val="2"/>
        <scheme val="minor"/>
      </rPr>
      <t>Bukti sosialisasi prosedur terhadap pekerja.</t>
    </r>
    <r>
      <rPr>
        <sz val="11"/>
        <color theme="1"/>
        <rFont val="Calibri"/>
        <family val="2"/>
        <scheme val="minor"/>
      </rPr>
      <t xml:space="preserve">
3. Bukti penerimaan prosedur oleh pekerja. 
</t>
    </r>
    <r>
      <rPr>
        <sz val="11"/>
        <rFont val="Calibri"/>
        <family val="2"/>
        <scheme val="minor"/>
      </rPr>
      <t>4. Prosedur diterapkan dengan benar.</t>
    </r>
  </si>
  <si>
    <r>
      <t xml:space="preserve">1. Prosedur sudah disetujui oleh manajemen perusahaan yang berwenang.
2. Bukti sosialiasi prosedur kepada para pengguna.
3. Bukti penerimaan prosedur oleh pengguna.
</t>
    </r>
    <r>
      <rPr>
        <sz val="11"/>
        <rFont val="Calibri"/>
        <family val="2"/>
        <scheme val="minor"/>
      </rPr>
      <t>4. Prosedur dilaksanakan dengan benar.</t>
    </r>
  </si>
  <si>
    <r>
      <t>Tersedia prosedur dan</t>
    </r>
    <r>
      <rPr>
        <sz val="11"/>
        <rFont val="Calibri"/>
        <family val="2"/>
        <scheme val="minor"/>
      </rPr>
      <t xml:space="preserve"> penerapannya terhadap</t>
    </r>
    <r>
      <rPr>
        <sz val="11"/>
        <color theme="1"/>
        <rFont val="Calibri"/>
        <family val="2"/>
        <scheme val="minor"/>
      </rPr>
      <t xml:space="preserve"> mitigasi penggunaan bahan kimia untuk kegiatan penyemprotan hama/gulma dan pemupukan yang sudah disetujui oleh manajemen perusahaan yang berwenang dan terdapat bukti penerimaan prosedur oleh pihak yang bertanggung jawab.</t>
    </r>
  </si>
  <si>
    <r>
      <t xml:space="preserve">1. Prosedur perekrutan pekerja menjelaskan pemberian kesempatan kerja yang sama dan program pengembangan pekerja.
</t>
    </r>
    <r>
      <rPr>
        <sz val="11"/>
        <rFont val="Calibri"/>
        <family val="2"/>
        <scheme val="minor"/>
      </rPr>
      <t>2. Prosedur diterapkan dengan benar.</t>
    </r>
  </si>
  <si>
    <r>
      <t>Memiliki prosedur atau mekanisme</t>
    </r>
    <r>
      <rPr>
        <sz val="11"/>
        <rFont val="Calibri"/>
        <family val="2"/>
        <scheme val="minor"/>
      </rPr>
      <t xml:space="preserve"> beserta penerapannya</t>
    </r>
    <r>
      <rPr>
        <sz val="11"/>
        <color theme="1"/>
        <rFont val="Calibri"/>
        <family val="2"/>
        <scheme val="minor"/>
      </rPr>
      <t xml:space="preserve"> terhadap perekrutan pekerja yang mendukung adanya kesempatan kerja yang sama dan program pengembangan terhadap pekerja.</t>
    </r>
  </si>
  <si>
    <r>
      <t>Melaporkan pelaksanaan RKL-RPL</t>
    </r>
    <r>
      <rPr>
        <sz val="11"/>
        <color theme="1"/>
        <rFont val="Calibri"/>
        <family val="2"/>
        <scheme val="minor"/>
      </rPr>
      <t xml:space="preserve"> PKS dan/atau perkebunan diserahkan ke BLH setempat setiap 6 bulan sekali.</t>
    </r>
  </si>
  <si>
    <t>1. Prosedur sudah disetujui oleh manajemen perusahaan yang berwenang.
2. Bukti sosialiasi prosedur kepada para pengguna.
3. Bukti penerimaan prosedur oleh pengguna.
4. Prosedur dilaksanakan dengan benar.</t>
  </si>
  <si>
    <t xml:space="preserve">1. Kebijakan K3 di lingkungan kerja dan disosialisasikan.
2. Prosedur tertulis yang mengatur tentang K3 di lingkungan kerja. 
3. Prosedur diterapkan dengan benar.
4. Panitia Pembina K3 (sekertaris P2k3 harus mempunyai sertifikasi ahli K3 umum).
5. Rekaman pelatihan tim K3.
</t>
  </si>
  <si>
    <t xml:space="preserve">1. Dokumen UKL-UPL
</t>
  </si>
  <si>
    <t>Melaporkan pelaksanaan UKL-UPL  perkebunan diserahkan ke BLH setempat setiap 6 bulan sekali.</t>
  </si>
  <si>
    <t xml:space="preserve">1. Hasil pelaksanaan UKL-UPL sesuai dengan rencana UKL-UPL
2. Format laporan UKL-UPL sesuai dengan Kepmen LH No.13 tahun 2010, Lampiran II (cari permen yang mengatur format laporan ini).
3. Bukti pelaporan UKL-UPL sesuai dengan peraturan yang berlaku, atau minimal per 6 bulan sekali </t>
  </si>
  <si>
    <r>
      <t xml:space="preserve">1. Kebijakan K3 di lingkungan kerja dan disosialisasikan.
2. Prosedur tertulis yang mengatur tentang K3 di lingkungan kerja. 
3. Prosedur diterapkan dengan benar.
4. Panitia Pembina K3 dan sekertaris P2k3 harus mempunyai sertifikasi ahli K3 umum. </t>
    </r>
    <r>
      <rPr>
        <b/>
        <sz val="11"/>
        <rFont val="Calibri"/>
        <family val="2"/>
        <scheme val="minor"/>
      </rPr>
      <t>(poin ini hanya berlaku bila jumlah pekerja &gt; 100 orang)</t>
    </r>
    <r>
      <rPr>
        <sz val="11"/>
        <rFont val="Calibri"/>
        <family val="2"/>
        <scheme val="minor"/>
      </rPr>
      <t xml:space="preserve">
5. Rekaman pelatihan tim K3.
</t>
    </r>
  </si>
  <si>
    <t>Tersedia prosedur dan penerapannya terhadap mitigasi penggunaan bahan kimia untuk kegiatan penyemprotan hama/gulma dan pemupukan yang sudah disetujui oleh manajemen perusahaan yang berwenang dan terdapat bukti penerimaan prosedur oleh pihak yang bertanggung jawab.</t>
  </si>
  <si>
    <t>Skor Akhir</t>
  </si>
  <si>
    <t>Ringkasan Skor</t>
  </si>
  <si>
    <t>Rigkasan Skor</t>
  </si>
  <si>
    <t>Prinsip</t>
  </si>
  <si>
    <t>Ringkasan Nilai</t>
  </si>
  <si>
    <t>Memiliki prosedur dan penerapan untuk mencegah dan mengendalikan kebakaran yang sudah disetujui oleh manajemen perusahaan yang berwenang, dan terdapat bukti penerimaan prosedur oleh tim pemadam kebakaran kebun.</t>
  </si>
  <si>
    <t>Persentase Kepatuhan Keseluruhan</t>
  </si>
  <si>
    <t>Penentuan Skor</t>
  </si>
  <si>
    <t>Diisi</t>
  </si>
  <si>
    <t>0-2 / 4 = 0
    3 / 4 = 1
    4 / 4=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</si>
</sst>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i/>
      <sz val="11"/>
      <color theme="1"/>
      <name val="Calibri"/>
      <family val="2"/>
      <scheme val="minor"/>
    </font>
    <font>
      <sz val="11"/>
      <color rgb="FFFF0000"/>
      <name val="Calibri"/>
      <family val="2"/>
      <scheme val="minor"/>
    </font>
    <font>
      <sz val="11"/>
      <color rgb="FF00B0F0"/>
      <name val="Calibri"/>
      <family val="2"/>
      <scheme val="minor"/>
    </font>
    <font>
      <b/>
      <sz val="11"/>
      <name val="Calibri"/>
      <family val="2"/>
      <scheme val="minor"/>
    </font>
    <font>
      <sz val="8"/>
      <color theme="1"/>
      <name val="Calibri"/>
      <family val="2"/>
      <scheme val="minor"/>
    </font>
  </fonts>
  <fills count="7">
    <fill>
      <patternFill patternType="none"/>
    </fill>
    <fill>
      <patternFill patternType="gray125"/>
    </fill>
    <fill>
      <patternFill patternType="solid">
        <fgColor theme="2" tint="-0.249977111117893"/>
        <bgColor indexed="64"/>
      </patternFill>
    </fill>
    <fill>
      <patternFill patternType="solid">
        <fgColor rgb="FF92D050"/>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0" fillId="0" borderId="0" xfId="0"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0" fillId="0" borderId="1" xfId="0" applyBorder="1" applyAlignment="1">
      <alignment horizontal="left" vertical="top" wrapText="1"/>
    </xf>
    <xf numFmtId="9" fontId="0" fillId="0" borderId="3" xfId="1" applyNumberFormat="1" applyFont="1" applyBorder="1" applyAlignment="1">
      <alignment horizontal="center" vertical="top" wrapText="1"/>
    </xf>
    <xf numFmtId="0" fontId="0" fillId="0" borderId="3" xfId="0" applyBorder="1" applyAlignment="1">
      <alignment horizontal="center" vertical="top"/>
    </xf>
    <xf numFmtId="9" fontId="0" fillId="0" borderId="3" xfId="1" applyFont="1" applyBorder="1" applyAlignment="1">
      <alignment horizontal="center" vertical="top"/>
    </xf>
    <xf numFmtId="0" fontId="0" fillId="0" borderId="0" xfId="0" applyAlignment="1">
      <alignment horizontal="left" vertical="top"/>
    </xf>
    <xf numFmtId="0" fontId="0" fillId="0" borderId="0" xfId="0" applyAlignment="1">
      <alignment horizontal="center"/>
    </xf>
    <xf numFmtId="0" fontId="2" fillId="2" borderId="3" xfId="0" applyFont="1" applyFill="1" applyBorder="1" applyAlignment="1">
      <alignment horizontal="center" vertical="center"/>
    </xf>
    <xf numFmtId="0" fontId="2" fillId="3" borderId="0" xfId="0" applyFont="1" applyFill="1"/>
    <xf numFmtId="0" fontId="0" fillId="3" borderId="0" xfId="0" applyFill="1"/>
    <xf numFmtId="0" fontId="0" fillId="0" borderId="3" xfId="0" applyBorder="1"/>
    <xf numFmtId="9" fontId="0" fillId="0" borderId="3" xfId="0" applyNumberFormat="1" applyBorder="1"/>
    <xf numFmtId="9" fontId="0" fillId="0" borderId="3" xfId="1" applyFont="1" applyBorder="1"/>
    <xf numFmtId="0" fontId="0" fillId="0" borderId="3" xfId="0" applyBorder="1" applyAlignment="1">
      <alignment horizontal="center"/>
    </xf>
    <xf numFmtId="9" fontId="2" fillId="4" borderId="3" xfId="1" applyFont="1" applyFill="1" applyBorder="1"/>
    <xf numFmtId="9" fontId="0" fillId="0" borderId="3" xfId="1" applyFont="1" applyBorder="1" applyAlignment="1">
      <alignment horizontal="center" vertical="top" wrapText="1"/>
    </xf>
    <xf numFmtId="0" fontId="3" fillId="0" borderId="3" xfId="0" applyFont="1" applyBorder="1" applyAlignment="1">
      <alignment horizontal="left" vertical="top" wrapText="1"/>
    </xf>
    <xf numFmtId="0" fontId="0" fillId="0" borderId="3" xfId="0" applyBorder="1" applyAlignment="1">
      <alignment vertical="top"/>
    </xf>
    <xf numFmtId="0" fontId="0" fillId="0" borderId="3" xfId="0" applyBorder="1" applyAlignment="1">
      <alignment vertical="top" wrapText="1"/>
    </xf>
    <xf numFmtId="0" fontId="0" fillId="0" borderId="3" xfId="0" applyFont="1" applyBorder="1" applyAlignment="1">
      <alignment vertical="top" wrapText="1"/>
    </xf>
    <xf numFmtId="0" fontId="2" fillId="4" borderId="3" xfId="0" applyFont="1" applyFill="1" applyBorder="1" applyAlignment="1">
      <alignment horizontal="right" vertical="top" wrapText="1"/>
    </xf>
    <xf numFmtId="9" fontId="2" fillId="4" borderId="3" xfId="1" applyFont="1" applyFill="1" applyBorder="1" applyAlignment="1">
      <alignment horizontal="center" vertical="top" wrapText="1"/>
    </xf>
    <xf numFmtId="9" fontId="2" fillId="4" borderId="3" xfId="0" applyNumberFormat="1" applyFont="1" applyFill="1" applyBorder="1" applyAlignment="1">
      <alignment horizontal="center" vertical="top" wrapText="1"/>
    </xf>
    <xf numFmtId="0" fontId="2" fillId="4" borderId="3" xfId="0" applyFont="1" applyFill="1" applyBorder="1" applyAlignment="1">
      <alignment horizontal="center"/>
    </xf>
    <xf numFmtId="9" fontId="2" fillId="4" borderId="3" xfId="1" applyFont="1" applyFill="1" applyBorder="1" applyAlignment="1">
      <alignment horizontal="center"/>
    </xf>
    <xf numFmtId="9" fontId="2" fillId="4" borderId="3" xfId="1" applyFont="1" applyFill="1" applyBorder="1" applyAlignment="1">
      <alignment horizontal="center" vertical="top"/>
    </xf>
    <xf numFmtId="9" fontId="2" fillId="4" borderId="3" xfId="0" applyNumberFormat="1" applyFont="1" applyFill="1" applyBorder="1" applyAlignment="1">
      <alignment horizontal="center"/>
    </xf>
    <xf numFmtId="9" fontId="2" fillId="4" borderId="3" xfId="0" applyNumberFormat="1" applyFont="1" applyFill="1" applyBorder="1" applyAlignment="1">
      <alignment horizontal="center" vertical="top"/>
    </xf>
    <xf numFmtId="0" fontId="2" fillId="4" borderId="3" xfId="0" applyFont="1" applyFill="1" applyBorder="1" applyAlignment="1">
      <alignment horizontal="right"/>
    </xf>
    <xf numFmtId="0" fontId="2" fillId="2" borderId="7" xfId="0" applyFont="1" applyFill="1" applyBorder="1" applyAlignment="1">
      <alignment horizontal="center" vertical="center"/>
    </xf>
    <xf numFmtId="0" fontId="0" fillId="0" borderId="4" xfId="0" applyBorder="1" applyAlignment="1">
      <alignment horizontal="left" vertical="top" wrapText="1"/>
    </xf>
    <xf numFmtId="0" fontId="0" fillId="0" borderId="4" xfId="0" applyBorder="1" applyAlignment="1">
      <alignment horizontal="left" vertical="top"/>
    </xf>
    <xf numFmtId="0" fontId="2" fillId="4" borderId="3" xfId="0" applyFont="1" applyFill="1" applyBorder="1" applyAlignment="1">
      <alignment horizontal="right"/>
    </xf>
    <xf numFmtId="0" fontId="3" fillId="0" borderId="0" xfId="0" applyFont="1" applyAlignment="1">
      <alignment horizontal="left" vertical="top" wrapText="1"/>
    </xf>
    <xf numFmtId="0" fontId="0" fillId="0" borderId="3" xfId="0" applyFill="1" applyBorder="1"/>
    <xf numFmtId="0" fontId="2" fillId="0" borderId="3" xfId="0" applyFont="1" applyFill="1" applyBorder="1" applyAlignment="1">
      <alignment horizontal="right" vertical="top" wrapText="1"/>
    </xf>
    <xf numFmtId="9" fontId="2" fillId="0" borderId="3" xfId="0" applyNumberFormat="1" applyFont="1" applyFill="1" applyBorder="1" applyAlignment="1">
      <alignment horizontal="center"/>
    </xf>
    <xf numFmtId="0" fontId="2" fillId="0" borderId="3" xfId="0" applyFont="1" applyFill="1" applyBorder="1" applyAlignment="1">
      <alignment horizontal="center"/>
    </xf>
    <xf numFmtId="0" fontId="2" fillId="4" borderId="3" xfId="0" applyFont="1" applyFill="1" applyBorder="1" applyAlignment="1">
      <alignment horizontal="center" vertical="top"/>
    </xf>
    <xf numFmtId="0" fontId="0" fillId="0" borderId="4" xfId="0" applyBorder="1" applyAlignment="1">
      <alignment horizontal="left" vertical="top" wrapText="1"/>
    </xf>
    <xf numFmtId="0" fontId="0" fillId="0" borderId="4" xfId="0" applyBorder="1" applyAlignment="1">
      <alignment horizontal="left" vertical="top"/>
    </xf>
    <xf numFmtId="0" fontId="2" fillId="4" borderId="3" xfId="0" applyFont="1" applyFill="1" applyBorder="1" applyAlignment="1">
      <alignment horizontal="right"/>
    </xf>
    <xf numFmtId="0" fontId="2" fillId="2" borderId="7" xfId="0" applyFont="1" applyFill="1" applyBorder="1" applyAlignment="1">
      <alignment horizontal="center" vertical="center" wrapText="1"/>
    </xf>
    <xf numFmtId="9" fontId="0" fillId="0" borderId="3" xfId="1" applyFont="1" applyFill="1" applyBorder="1" applyAlignment="1">
      <alignment horizontal="center" vertical="top"/>
    </xf>
    <xf numFmtId="0" fontId="0" fillId="0" borderId="3" xfId="0" applyFill="1" applyBorder="1" applyAlignment="1">
      <alignment horizontal="left" vertical="top"/>
    </xf>
    <xf numFmtId="0" fontId="0" fillId="0" borderId="3" xfId="0" applyFill="1" applyBorder="1" applyAlignment="1">
      <alignment horizontal="left" vertical="top" wrapText="1"/>
    </xf>
    <xf numFmtId="0" fontId="0" fillId="0" borderId="3" xfId="0" applyFill="1" applyBorder="1" applyAlignment="1">
      <alignment vertical="top"/>
    </xf>
    <xf numFmtId="0" fontId="0" fillId="0" borderId="3" xfId="0" applyFont="1" applyBorder="1" applyAlignment="1">
      <alignment horizontal="left" vertical="top" wrapText="1"/>
    </xf>
    <xf numFmtId="0" fontId="0" fillId="5" borderId="3" xfId="0" applyFill="1" applyBorder="1" applyAlignment="1">
      <alignment horizontal="center" vertical="top"/>
    </xf>
    <xf numFmtId="0" fontId="2" fillId="5" borderId="3" xfId="0" applyFont="1" applyFill="1" applyBorder="1" applyAlignment="1">
      <alignment horizontal="center" vertical="top"/>
    </xf>
    <xf numFmtId="0" fontId="0" fillId="5" borderId="3" xfId="0" quotePrefix="1" applyFill="1" applyBorder="1" applyAlignment="1">
      <alignment horizontal="left" vertical="top" wrapText="1"/>
    </xf>
    <xf numFmtId="0" fontId="0" fillId="5" borderId="3" xfId="0" applyFill="1" applyBorder="1"/>
    <xf numFmtId="0" fontId="0" fillId="5" borderId="3" xfId="0" applyFill="1" applyBorder="1" applyAlignment="1">
      <alignment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0" xfId="0" applyFont="1" applyFill="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3" xfId="0" applyFont="1" applyFill="1" applyBorder="1" applyAlignment="1">
      <alignment horizontal="right"/>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0" fillId="6" borderId="0" xfId="0" applyFill="1"/>
    <xf numFmtId="0" fontId="8" fillId="6" borderId="0" xfId="0"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13605</xdr:colOff>
      <xdr:row>0</xdr:row>
      <xdr:rowOff>0</xdr:rowOff>
    </xdr:from>
    <xdr:to>
      <xdr:col>6</xdr:col>
      <xdr:colOff>246528</xdr:colOff>
      <xdr:row>28</xdr:row>
      <xdr:rowOff>28575</xdr:rowOff>
    </xdr:to>
    <xdr:pic>
      <xdr:nvPicPr>
        <xdr:cNvPr id="2" name="Picture 1">
          <a:extLst>
            <a:ext uri="{FF2B5EF4-FFF2-40B4-BE49-F238E27FC236}">
              <a16:creationId xmlns:a16="http://schemas.microsoft.com/office/drawing/2014/main" id="{0F36B6CE-3C12-44CB-8C96-E0FA702053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5" y="0"/>
          <a:ext cx="3890523" cy="5362575"/>
        </a:xfrm>
        <a:prstGeom prst="rect">
          <a:avLst/>
        </a:prstGeom>
      </xdr:spPr>
    </xdr:pic>
    <xdr:clientData/>
  </xdr:twoCellAnchor>
  <xdr:twoCellAnchor>
    <xdr:from>
      <xdr:col>6</xdr:col>
      <xdr:colOff>448234</xdr:colOff>
      <xdr:row>0</xdr:row>
      <xdr:rowOff>134470</xdr:rowOff>
    </xdr:from>
    <xdr:to>
      <xdr:col>13</xdr:col>
      <xdr:colOff>605116</xdr:colOff>
      <xdr:row>6</xdr:row>
      <xdr:rowOff>134471</xdr:rowOff>
    </xdr:to>
    <xdr:sp macro="" textlink="">
      <xdr:nvSpPr>
        <xdr:cNvPr id="3" name="Text Box 1">
          <a:extLst>
            <a:ext uri="{FF2B5EF4-FFF2-40B4-BE49-F238E27FC236}">
              <a16:creationId xmlns:a16="http://schemas.microsoft.com/office/drawing/2014/main" id="{6638E9CA-B345-4D39-926B-8A3D2F540ECA}"/>
            </a:ext>
          </a:extLst>
        </xdr:cNvPr>
        <xdr:cNvSpPr txBox="1">
          <a:spLocks noChangeArrowheads="1"/>
        </xdr:cNvSpPr>
      </xdr:nvSpPr>
      <xdr:spPr bwMode="auto">
        <a:xfrm>
          <a:off x="4105834" y="134470"/>
          <a:ext cx="4424082" cy="1143001"/>
        </a:xfrm>
        <a:prstGeom prst="rect">
          <a:avLst/>
        </a:prstGeom>
        <a:solidFill>
          <a:schemeClr val="accent6">
            <a:lumMod val="75000"/>
          </a:schemeClr>
        </a:solidFill>
        <a:ln w="9525">
          <a:solidFill>
            <a:srgbClr val="000000"/>
          </a:solidFill>
          <a:miter lim="800000"/>
          <a:headEnd/>
          <a:tailEnd/>
        </a:ln>
      </xdr:spPr>
      <xdr:txBody>
        <a:bodyPr vertOverflow="clip" wrap="square" lIns="27432" tIns="22860" rIns="0" bIns="0" anchor="t" upright="1"/>
        <a:lstStyle/>
        <a:p>
          <a:pPr algn="just" rtl="0">
            <a:defRPr sz="1000"/>
          </a:pPr>
          <a:r>
            <a:rPr lang="en-US" sz="800" b="0" i="0" u="none" strike="noStrike" baseline="0">
              <a:solidFill>
                <a:schemeClr val="bg1"/>
              </a:solidFill>
              <a:latin typeface="Calibri"/>
              <a:cs typeface="Calibri"/>
            </a:rPr>
            <a:t>The A-Report provides a set of a Key Performance Indicators (KPI) that represent the key factors needed to assess sustainable practices. The A-Report covers three elements: an assessment checklist, a score-calculation system, and a report template.</a:t>
          </a:r>
        </a:p>
        <a:p>
          <a:pPr algn="just" rtl="0">
            <a:defRPr sz="1000"/>
          </a:pPr>
          <a:endParaRPr lang="en-US" sz="800" b="0" i="0" u="none" strike="noStrike" baseline="0">
            <a:solidFill>
              <a:schemeClr val="bg1"/>
            </a:solidFill>
            <a:latin typeface="Calibri"/>
            <a:cs typeface="Calibri"/>
          </a:endParaRPr>
        </a:p>
        <a:p>
          <a:pPr algn="just" rtl="0">
            <a:defRPr sz="1000"/>
          </a:pPr>
          <a:r>
            <a:rPr lang="en-US" sz="800" b="0" i="0" u="none" strike="noStrike" baseline="0">
              <a:solidFill>
                <a:schemeClr val="bg1"/>
              </a:solidFill>
              <a:latin typeface="Calibri"/>
              <a:cs typeface="Calibri"/>
            </a:rPr>
            <a:t>The A-Report is voluntary and is intended to aid private companies in the implementation of their sustainability commitments. It can also serve as simulation model to help private companies familiarize themselves with the sustainability standards that are currently applied in the palm oil sector (e.g., Roundtable on Sustainable Palm Oil (RSPO), Indonesia Sustainable Palm Oil (ISPO), etc.).</a:t>
          </a:r>
        </a:p>
      </xdr:txBody>
    </xdr:sp>
    <xdr:clientData/>
  </xdr:twoCellAnchor>
  <xdr:twoCellAnchor>
    <xdr:from>
      <xdr:col>6</xdr:col>
      <xdr:colOff>392205</xdr:colOff>
      <xdr:row>20</xdr:row>
      <xdr:rowOff>100853</xdr:rowOff>
    </xdr:from>
    <xdr:to>
      <xdr:col>14</xdr:col>
      <xdr:colOff>33617</xdr:colOff>
      <xdr:row>24</xdr:row>
      <xdr:rowOff>78441</xdr:rowOff>
    </xdr:to>
    <xdr:sp macro="" textlink="">
      <xdr:nvSpPr>
        <xdr:cNvPr id="4" name="Rectangle: Rounded Corners 3">
          <a:extLst>
            <a:ext uri="{FF2B5EF4-FFF2-40B4-BE49-F238E27FC236}">
              <a16:creationId xmlns:a16="http://schemas.microsoft.com/office/drawing/2014/main" id="{2BD889D5-5BA2-429E-8D51-0060BEF7345B}"/>
            </a:ext>
          </a:extLst>
        </xdr:cNvPr>
        <xdr:cNvSpPr/>
      </xdr:nvSpPr>
      <xdr:spPr>
        <a:xfrm>
          <a:off x="4049805" y="3910853"/>
          <a:ext cx="4518212" cy="739588"/>
        </a:xfrm>
        <a:prstGeom prst="round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0" i="0" u="none" strike="noStrike">
              <a:solidFill>
                <a:sysClr val="windowText" lastClr="000000"/>
              </a:solidFill>
              <a:effectLst/>
              <a:latin typeface="+mn-lt"/>
              <a:ea typeface="+mn-ea"/>
              <a:cs typeface="+mn-cs"/>
            </a:rPr>
            <a:t>DISCLAIMER</a:t>
          </a:r>
          <a:r>
            <a:rPr lang="en-US" sz="800">
              <a:solidFill>
                <a:sysClr val="windowText" lastClr="000000"/>
              </a:solidFill>
            </a:rPr>
            <a:t> </a:t>
          </a:r>
        </a:p>
        <a:p>
          <a:pPr algn="l"/>
          <a:endParaRPr lang="en-US" sz="800">
            <a:solidFill>
              <a:sysClr val="windowText" lastClr="000000"/>
            </a:solidFill>
          </a:endParaRPr>
        </a:p>
        <a:p>
          <a:pPr algn="l"/>
          <a:r>
            <a:rPr lang="en-US" sz="500" i="0">
              <a:solidFill>
                <a:sysClr val="windowText" lastClr="000000"/>
              </a:solidFill>
            </a:rPr>
            <a:t>This document is made possible by the generous support of the American people through the United States Agency for International Development (USAID). The contents are the responsibility of Winrock International and do not necessarily reflect the views of USAID, the United States Government or Winrock International.  </a:t>
          </a:r>
        </a:p>
        <a:p>
          <a:pPr algn="l"/>
          <a:endParaRPr lang="en-US" sz="500" i="0">
            <a:solidFill>
              <a:sysClr val="windowText" lastClr="000000"/>
            </a:solidFill>
          </a:endParaRPr>
        </a:p>
        <a:p>
          <a:pPr algn="l"/>
          <a:r>
            <a:rPr lang="en-US" sz="500" i="0">
              <a:solidFill>
                <a:sysClr val="windowText" lastClr="000000"/>
              </a:solidFill>
            </a:rPr>
            <a:t>Dokumen ini dibuat atas bantuan rakyat Amerika melalui United State Agency for International Development (USAID). Isi menjadi tanggung jawab Winrock International dan tidak mencerminkan pandangan USAID, Pemerintah Amerika Serikat atau Winrock International.</a:t>
          </a:r>
        </a:p>
      </xdr:txBody>
    </xdr:sp>
    <xdr:clientData/>
  </xdr:twoCellAnchor>
  <xdr:twoCellAnchor>
    <xdr:from>
      <xdr:col>6</xdr:col>
      <xdr:colOff>425822</xdr:colOff>
      <xdr:row>7</xdr:row>
      <xdr:rowOff>33618</xdr:rowOff>
    </xdr:from>
    <xdr:to>
      <xdr:col>13</xdr:col>
      <xdr:colOff>605116</xdr:colOff>
      <xdr:row>13</xdr:row>
      <xdr:rowOff>123265</xdr:rowOff>
    </xdr:to>
    <xdr:sp macro="" textlink="">
      <xdr:nvSpPr>
        <xdr:cNvPr id="5" name="Text Box 3">
          <a:extLst>
            <a:ext uri="{FF2B5EF4-FFF2-40B4-BE49-F238E27FC236}">
              <a16:creationId xmlns:a16="http://schemas.microsoft.com/office/drawing/2014/main" id="{C13DC25D-D261-413B-8C0E-EC8AF82DDA23}"/>
            </a:ext>
          </a:extLst>
        </xdr:cNvPr>
        <xdr:cNvSpPr txBox="1">
          <a:spLocks noChangeArrowheads="1"/>
        </xdr:cNvSpPr>
      </xdr:nvSpPr>
      <xdr:spPr bwMode="auto">
        <a:xfrm>
          <a:off x="4083422" y="1367118"/>
          <a:ext cx="4446494" cy="1232647"/>
        </a:xfrm>
        <a:prstGeom prst="rect">
          <a:avLst/>
        </a:prstGeom>
        <a:solidFill>
          <a:schemeClr val="accent6"/>
        </a:solidFill>
        <a:ln w="9525">
          <a:solidFill>
            <a:srgbClr val="000000"/>
          </a:solidFill>
          <a:miter lim="800000"/>
          <a:headEnd/>
          <a:tailEnd/>
        </a:ln>
      </xdr:spPr>
      <xdr:txBody>
        <a:bodyPr vertOverflow="clip" wrap="square" lIns="27432" tIns="22860" rIns="0" bIns="0" anchor="t" upright="1"/>
        <a:lstStyle/>
        <a:p>
          <a:pPr algn="just" rtl="0">
            <a:defRPr sz="1000"/>
          </a:pPr>
          <a:r>
            <a:rPr lang="en-US" sz="800" b="0" i="0" u="none" strike="noStrike" baseline="0">
              <a:solidFill>
                <a:schemeClr val="bg1"/>
              </a:solidFill>
              <a:latin typeface="Calibri"/>
              <a:cs typeface="Calibri"/>
            </a:rPr>
            <a:t>A-Report menyediakan satu set alat penilaian dalam bentuk sistem Indikator Kinerja Kunci (IKK) yang mewakili faktor kunci yang dibutuhkan untuk menilai praktik berkelanjutan. A-Report mencakup tiga elemen: daftar periksa penilaian, sistem perhitungan skor, dan format laporan.</a:t>
          </a:r>
        </a:p>
        <a:p>
          <a:pPr algn="just" rtl="0">
            <a:defRPr sz="1000"/>
          </a:pPr>
          <a:endParaRPr lang="en-US" sz="800" b="0" i="0" u="none" strike="noStrike" baseline="0">
            <a:solidFill>
              <a:schemeClr val="bg1"/>
            </a:solidFill>
            <a:latin typeface="Calibri"/>
            <a:cs typeface="Calibri"/>
          </a:endParaRPr>
        </a:p>
        <a:p>
          <a:pPr algn="just" rtl="0">
            <a:defRPr sz="1000"/>
          </a:pPr>
          <a:r>
            <a:rPr lang="en-US" sz="800" b="0" i="0" u="none" strike="noStrike" baseline="0">
              <a:solidFill>
                <a:schemeClr val="bg1"/>
              </a:solidFill>
              <a:latin typeface="Calibri"/>
              <a:cs typeface="Calibri"/>
            </a:rPr>
            <a:t>A-Report bersifat sukarela dan dimaksudkan untuk membantu perusahaan swasta dalam mengimplementasikan komitmen keberlanjutan mereka. Ini juga dapat berfung si sebagai model simulasi untuk membantu perusahaan swasta membiasakan diri de ngan standar keberlanjutan yang saat ini diterapkan di sektor kelapa sawit (misalnya, Roundtable on Sustainable Palm Oil (RSPO), Indonesia Sustainable Palm Oil (ISPO), dll.).</a:t>
          </a:r>
        </a:p>
      </xdr:txBody>
    </xdr:sp>
    <xdr:clientData/>
  </xdr:twoCellAnchor>
  <xdr:twoCellAnchor>
    <xdr:from>
      <xdr:col>10</xdr:col>
      <xdr:colOff>358588</xdr:colOff>
      <xdr:row>15</xdr:row>
      <xdr:rowOff>145676</xdr:rowOff>
    </xdr:from>
    <xdr:to>
      <xdr:col>14</xdr:col>
      <xdr:colOff>22410</xdr:colOff>
      <xdr:row>18</xdr:row>
      <xdr:rowOff>190499</xdr:rowOff>
    </xdr:to>
    <xdr:sp macro="" textlink="">
      <xdr:nvSpPr>
        <xdr:cNvPr id="6" name="Rectangle 5">
          <a:extLst>
            <a:ext uri="{FF2B5EF4-FFF2-40B4-BE49-F238E27FC236}">
              <a16:creationId xmlns:a16="http://schemas.microsoft.com/office/drawing/2014/main" id="{23129705-31E6-40E3-88B9-A52738CABB83}"/>
            </a:ext>
          </a:extLst>
        </xdr:cNvPr>
        <xdr:cNvSpPr/>
      </xdr:nvSpPr>
      <xdr:spPr>
        <a:xfrm>
          <a:off x="6409764" y="3003176"/>
          <a:ext cx="2084293" cy="616323"/>
        </a:xfrm>
        <a:prstGeom prst="rect">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LAMPIRAN 8</a:t>
          </a:r>
        </a:p>
        <a:p>
          <a:pPr algn="ctr"/>
          <a:r>
            <a:rPr lang="en-US" sz="1000" b="1" u="none"/>
            <a:t>Format Pengukuran Skor</a:t>
          </a:r>
          <a:endParaRPr lang="en-US" sz="1000" b="1" u="none" baseline="0"/>
        </a:p>
        <a:p>
          <a:pPr algn="ctr"/>
          <a:endParaRPr lang="en-US" sz="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FT\Documents\BRANDS\WILMAR%20PROJECT%20EXT%20SUPPLIER\Sawita%20jaya\PO%20traceability%20assessment%20report%20template_v2_Mar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hoebe%20Chong\AppData\Local\Microsoft\Windows\Temporary%20Internet%20Files\Content.Outlook\MPA1GRC9\doc%20resources\templates\report_essai1_VB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FT\ASSESSMENT\ASSESSMENT%20TEMPLATE\GUIDELINES%20CHECKLIST\Assessment%20report%20New%20Alignment%20INA%20MAY%2025%20April%202016%20(with%20Lvl%202-3%20Highlighted)-For%20Filling%20it%20Guideline%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aorg-my.sharepoint.com/Users/djatmiko/OneDrive%20-%20Rainforest%20Alliance/RA/PALM%20OIL/IPOP/KPI/KPI%20Draft1/KPI%20Draft%201%20revis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Phoebe%20Chong\AppData\Local\Microsoft\Windows\Temporary%20Internet%20Files\Content.Outlook\MPA1GRC9\Nestle\RSG%20assessment%20tools\RSG_Assessment_Protocol_palm_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TFT\Documents\BRANDS\WILMAR%20PROJECT%20EXT%20SUPPLIER\Sawita%20jaya\PKS%20%20PT%20Sawita%20Jaya%20Lau%20Pakam%20rev%20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DO NOT Change"/>
      <sheetName val="Context"/>
      <sheetName val="Entity description"/>
      <sheetName val="Scope"/>
      <sheetName val="Facility Profile"/>
      <sheetName val="Assessment summary"/>
      <sheetName val="CAR Plan"/>
      <sheetName val="Assessment report"/>
      <sheetName val="Supply chain PO"/>
      <sheetName val="Supply chain PKO"/>
      <sheetName val="Instructions for SC tabs"/>
      <sheetName val="drop down menu"/>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ow r="2">
          <cell r="C2" t="str">
            <v>critical</v>
          </cell>
          <cell r="K2" t="str">
            <v>RSPO MB/SG</v>
          </cell>
          <cell r="Q2" t="str">
            <v>PO mill</v>
          </cell>
          <cell r="S2" t="str">
            <v>FFB</v>
          </cell>
          <cell r="U2" t="str">
            <v>CPO</v>
          </cell>
          <cell r="W2" t="str">
            <v>Nestle</v>
          </cell>
        </row>
        <row r="3">
          <cell r="C3" t="str">
            <v>minor</v>
          </cell>
          <cell r="K3" t="str">
            <v>RSPO MB</v>
          </cell>
          <cell r="Q3" t="str">
            <v>PK Crusher</v>
          </cell>
          <cell r="S3" t="str">
            <v>kernel</v>
          </cell>
          <cell r="U3" t="str">
            <v>CPKO</v>
          </cell>
          <cell r="W3" t="str">
            <v>Wilmar</v>
          </cell>
        </row>
        <row r="4">
          <cell r="C4" t="str">
            <v>recom</v>
          </cell>
          <cell r="K4" t="str">
            <v>RSPO SG</v>
          </cell>
          <cell r="Q4" t="str">
            <v>bulking</v>
          </cell>
          <cell r="S4" t="str">
            <v>CPO</v>
          </cell>
          <cell r="U4" t="str">
            <v>RBDPO</v>
          </cell>
          <cell r="W4" t="str">
            <v>Neste Oil</v>
          </cell>
        </row>
        <row r="5">
          <cell r="C5" t="str">
            <v>compliant</v>
          </cell>
          <cell r="K5" t="str">
            <v>RSPO SG/IP</v>
          </cell>
          <cell r="Q5" t="str">
            <v>refinery</v>
          </cell>
          <cell r="S5" t="str">
            <v>CPKO</v>
          </cell>
          <cell r="U5" t="str">
            <v>RBD Olein</v>
          </cell>
          <cell r="W5" t="str">
            <v>Ferrero's charter</v>
          </cell>
        </row>
        <row r="6">
          <cell r="C6" t="str">
            <v>not evaluated</v>
          </cell>
          <cell r="K6" t="str">
            <v>RSPO IP</v>
          </cell>
          <cell r="S6" t="str">
            <v>RBDPO</v>
          </cell>
          <cell r="U6" t="str">
            <v>RBD Stearin</v>
          </cell>
        </row>
        <row r="7">
          <cell r="C7" t="str">
            <v>none</v>
          </cell>
          <cell r="K7" t="str">
            <v>ISCC</v>
          </cell>
          <cell r="S7" t="str">
            <v>RBD Olein</v>
          </cell>
          <cell r="U7" t="str">
            <v>Palm mid-fraction</v>
          </cell>
        </row>
        <row r="8">
          <cell r="K8" t="str">
            <v>ISO 14001</v>
          </cell>
          <cell r="S8" t="str">
            <v>RBD Stearin</v>
          </cell>
          <cell r="U8" t="str">
            <v>Stearin</v>
          </cell>
        </row>
        <row r="9">
          <cell r="K9" t="str">
            <v>OSHAS</v>
          </cell>
          <cell r="S9" t="str">
            <v>Palm mid-fraction</v>
          </cell>
          <cell r="U9" t="str">
            <v>Olein</v>
          </cell>
        </row>
        <row r="10">
          <cell r="S10" t="str">
            <v>Stearin</v>
          </cell>
          <cell r="U10" t="str">
            <v>HPKO</v>
          </cell>
        </row>
        <row r="11">
          <cell r="S11" t="str">
            <v>Olein</v>
          </cell>
          <cell r="U11" t="str">
            <v>HPK Olein</v>
          </cell>
        </row>
        <row r="12">
          <cell r="S12" t="str">
            <v>HPKO</v>
          </cell>
          <cell r="U12" t="str">
            <v>Soap noodle</v>
          </cell>
        </row>
        <row r="13">
          <cell r="S13" t="str">
            <v>HPK Olein</v>
          </cell>
          <cell r="U13" t="str">
            <v>Soap chips</v>
          </cell>
        </row>
        <row r="14">
          <cell r="U14" t="str">
            <v>Fatty acids</v>
          </cell>
        </row>
        <row r="15">
          <cell r="U15" t="str">
            <v>Glycerol</v>
          </cell>
        </row>
        <row r="16">
          <cell r="U16" t="str">
            <v>Margarine</v>
          </cell>
        </row>
        <row r="17">
          <cell r="U17" t="str">
            <v>Shortening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C assessment report"/>
      <sheetName val="drop down menu"/>
      <sheetName val="report_essai1_VBA"/>
    </sheetNames>
    <sheetDataSet>
      <sheetData sheetId="0"/>
      <sheetData sheetId="1">
        <row r="2">
          <cell r="A2" t="str">
            <v>Refinery/Mill/Bukling</v>
          </cell>
        </row>
        <row r="3">
          <cell r="A3" t="str">
            <v>RSPO certified Estate</v>
          </cell>
        </row>
        <row r="4">
          <cell r="A4" t="str">
            <v>Non certified Estate</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report"/>
      <sheetName val="drop down menu"/>
    </sheetNames>
    <sheetDataSet>
      <sheetData sheetId="0"/>
      <sheetData sheetId="1">
        <row r="2">
          <cell r="A2" t="str">
            <v>Refinery/Mill/Bukling</v>
          </cell>
          <cell r="W2" t="str">
            <v>Nestle</v>
          </cell>
        </row>
        <row r="3">
          <cell r="A3" t="str">
            <v>RSPO certified Estate</v>
          </cell>
          <cell r="W3" t="str">
            <v>Wilmar</v>
          </cell>
        </row>
        <row r="4">
          <cell r="A4" t="str">
            <v>Non certified Estate</v>
          </cell>
          <cell r="W4" t="str">
            <v>Neste Oil</v>
          </cell>
        </row>
        <row r="5">
          <cell r="W5" t="str">
            <v>Ferrero's charter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report"/>
      <sheetName val="Assessment report (2)"/>
      <sheetName val="KPI Revised-ENG"/>
      <sheetName val="KPI Revised+Guide"/>
      <sheetName val="KPI Revised-INA+Guide"/>
      <sheetName val="KPI SH-INA+Guide "/>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any &amp; Product Info "/>
      <sheetName val="1. Legal Compliance"/>
      <sheetName val="2. Labour practices"/>
      <sheetName val="3. Conversion of nat.vegetation"/>
      <sheetName val="4. Environmental impacts"/>
      <sheetName val="5. Creation of shared value"/>
      <sheetName val="Use of the checklists"/>
    </sheetNames>
    <sheetDataSet>
      <sheetData sheetId="0">
        <row r="51">
          <cell r="A51" t="str">
            <v>no gap</v>
          </cell>
        </row>
        <row r="52">
          <cell r="A52" t="str">
            <v>Minor</v>
          </cell>
        </row>
        <row r="53">
          <cell r="A53" t="str">
            <v>Major</v>
          </cell>
        </row>
        <row r="54">
          <cell r="A54" t="str">
            <v>Critical</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DO NOT CHANGE"/>
      <sheetName val="Context"/>
      <sheetName val="Entity description"/>
      <sheetName val="Scope"/>
      <sheetName val="Assessment summary"/>
      <sheetName val="CAR Plan"/>
      <sheetName val="Assessment report"/>
      <sheetName val="drop down menu"/>
      <sheetName val="Sheet1"/>
    </sheetNames>
    <sheetDataSet>
      <sheetData sheetId="0"/>
      <sheetData sheetId="1"/>
      <sheetData sheetId="2"/>
      <sheetData sheetId="3"/>
      <sheetData sheetId="4"/>
      <sheetData sheetId="5"/>
      <sheetData sheetId="6"/>
      <sheetData sheetId="7">
        <row r="2">
          <cell r="O2" t="str">
            <v>yes</v>
          </cell>
        </row>
        <row r="3">
          <cell r="O3" t="str">
            <v>no</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zoomScale="85" zoomScaleNormal="85" workbookViewId="0">
      <selection activeCell="P15" sqref="P15"/>
    </sheetView>
  </sheetViews>
  <sheetFormatPr defaultRowHeight="15" x14ac:dyDescent="0.25"/>
  <cols>
    <col min="1" max="16384" width="9.140625" style="70"/>
  </cols>
  <sheetData>
    <row r="1" spans="1:6" x14ac:dyDescent="0.25">
      <c r="A1"/>
      <c r="B1"/>
      <c r="C1"/>
      <c r="D1"/>
      <c r="E1"/>
      <c r="F1"/>
    </row>
    <row r="2" spans="1:6" x14ac:dyDescent="0.25">
      <c r="A2"/>
      <c r="B2"/>
      <c r="C2"/>
      <c r="D2"/>
      <c r="E2"/>
      <c r="F2"/>
    </row>
    <row r="3" spans="1:6" x14ac:dyDescent="0.25">
      <c r="A3"/>
      <c r="B3"/>
      <c r="C3"/>
      <c r="D3"/>
      <c r="E3"/>
      <c r="F3"/>
    </row>
    <row r="4" spans="1:6" x14ac:dyDescent="0.25">
      <c r="A4"/>
      <c r="B4"/>
      <c r="C4"/>
      <c r="D4"/>
      <c r="E4"/>
      <c r="F4"/>
    </row>
    <row r="5" spans="1:6" x14ac:dyDescent="0.25">
      <c r="A5"/>
      <c r="B5"/>
      <c r="C5"/>
      <c r="D5"/>
      <c r="E5"/>
      <c r="F5"/>
    </row>
    <row r="6" spans="1:6" x14ac:dyDescent="0.25">
      <c r="A6"/>
      <c r="B6"/>
      <c r="C6"/>
      <c r="D6"/>
      <c r="E6"/>
      <c r="F6"/>
    </row>
    <row r="7" spans="1:6" x14ac:dyDescent="0.25">
      <c r="A7"/>
      <c r="B7"/>
      <c r="C7"/>
      <c r="D7"/>
      <c r="E7"/>
      <c r="F7"/>
    </row>
    <row r="8" spans="1:6" x14ac:dyDescent="0.25">
      <c r="A8"/>
      <c r="B8"/>
      <c r="C8"/>
      <c r="D8"/>
      <c r="E8"/>
      <c r="F8"/>
    </row>
    <row r="9" spans="1:6" x14ac:dyDescent="0.25">
      <c r="A9"/>
      <c r="B9"/>
      <c r="C9"/>
      <c r="D9"/>
      <c r="E9"/>
      <c r="F9"/>
    </row>
    <row r="10" spans="1:6" x14ac:dyDescent="0.25">
      <c r="A10"/>
      <c r="B10"/>
      <c r="C10"/>
      <c r="D10"/>
      <c r="E1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spans="1:8" x14ac:dyDescent="0.25">
      <c r="A17"/>
      <c r="B17"/>
      <c r="C17"/>
      <c r="D17"/>
      <c r="E17"/>
      <c r="F17"/>
    </row>
    <row r="18" spans="1:8" x14ac:dyDescent="0.25">
      <c r="A18"/>
      <c r="B18"/>
      <c r="C18"/>
      <c r="D18"/>
      <c r="E18"/>
      <c r="F18"/>
    </row>
    <row r="19" spans="1:8" x14ac:dyDescent="0.25">
      <c r="A19"/>
      <c r="B19"/>
      <c r="C19"/>
      <c r="D19"/>
      <c r="E19"/>
      <c r="F19"/>
    </row>
    <row r="20" spans="1:8" x14ac:dyDescent="0.25">
      <c r="A20"/>
      <c r="B20"/>
      <c r="C20"/>
      <c r="D20"/>
      <c r="E20"/>
      <c r="F20"/>
    </row>
    <row r="21" spans="1:8" x14ac:dyDescent="0.25">
      <c r="A21"/>
      <c r="B21"/>
      <c r="C21"/>
      <c r="D21"/>
      <c r="E21"/>
      <c r="F21"/>
    </row>
    <row r="22" spans="1:8" x14ac:dyDescent="0.25">
      <c r="A22"/>
      <c r="B22"/>
      <c r="C22"/>
      <c r="D22"/>
      <c r="E22"/>
      <c r="F22"/>
      <c r="H22" s="71"/>
    </row>
    <row r="23" spans="1:8" x14ac:dyDescent="0.25">
      <c r="A23"/>
      <c r="B23"/>
      <c r="C23"/>
      <c r="D23"/>
      <c r="E23"/>
      <c r="F23"/>
      <c r="H23" s="71"/>
    </row>
    <row r="24" spans="1:8" x14ac:dyDescent="0.25">
      <c r="A24"/>
      <c r="B24"/>
      <c r="C24"/>
      <c r="D24"/>
      <c r="E24"/>
      <c r="F24"/>
    </row>
    <row r="25" spans="1:8" x14ac:dyDescent="0.25">
      <c r="A25"/>
      <c r="B25"/>
      <c r="C25"/>
      <c r="D25"/>
      <c r="E25"/>
      <c r="F25"/>
    </row>
    <row r="26" spans="1:8" x14ac:dyDescent="0.25">
      <c r="A26"/>
      <c r="B26"/>
      <c r="C26"/>
      <c r="D26"/>
      <c r="E26"/>
      <c r="F26"/>
    </row>
    <row r="27" spans="1:8" x14ac:dyDescent="0.25">
      <c r="A27"/>
      <c r="B27"/>
      <c r="C27"/>
      <c r="D27"/>
      <c r="E27"/>
      <c r="F2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opLeftCell="D1" zoomScale="80" zoomScaleNormal="80" workbookViewId="0">
      <pane xSplit="4" ySplit="2" topLeftCell="I48" activePane="bottomRight" state="frozen"/>
      <selection activeCell="D1" sqref="D1"/>
      <selection pane="topRight" activeCell="H1" sqref="H1"/>
      <selection pane="bottomLeft" activeCell="D3" sqref="D3"/>
      <selection pane="bottomRight" activeCell="G53" sqref="G53"/>
    </sheetView>
  </sheetViews>
  <sheetFormatPr defaultRowHeight="15" x14ac:dyDescent="0.25"/>
  <cols>
    <col min="1" max="1" width="10.7109375" hidden="1" customWidth="1"/>
    <col min="2" max="2" width="2.7109375" hidden="1" customWidth="1"/>
    <col min="3" max="3" width="28" hidden="1" customWidth="1"/>
    <col min="4" max="4" width="5.5703125" customWidth="1"/>
    <col min="5" max="5" width="28.28515625" customWidth="1"/>
    <col min="6" max="6" width="5.42578125" customWidth="1"/>
    <col min="7" max="7" width="45.28515625" customWidth="1"/>
    <col min="8" max="8" width="13.5703125" style="9" customWidth="1"/>
    <col min="9" max="9" width="12.140625" style="9" customWidth="1"/>
    <col min="11" max="11" width="27.5703125" customWidth="1"/>
    <col min="13" max="13" width="64.140625" customWidth="1"/>
    <col min="14" max="14" width="10.85546875" customWidth="1"/>
  </cols>
  <sheetData>
    <row r="1" spans="1:14" x14ac:dyDescent="0.25">
      <c r="I1" s="58" t="s">
        <v>408</v>
      </c>
      <c r="K1" s="58" t="s">
        <v>408</v>
      </c>
    </row>
    <row r="2" spans="1:14" ht="30" x14ac:dyDescent="0.25">
      <c r="A2" t="s">
        <v>0</v>
      </c>
      <c r="B2" s="59" t="s">
        <v>1</v>
      </c>
      <c r="C2" s="60"/>
      <c r="D2" s="61" t="s">
        <v>331</v>
      </c>
      <c r="E2" s="62"/>
      <c r="F2" s="61" t="s">
        <v>332</v>
      </c>
      <c r="G2" s="62"/>
      <c r="H2" s="10" t="s">
        <v>377</v>
      </c>
      <c r="I2" s="56" t="s">
        <v>378</v>
      </c>
      <c r="J2" s="10" t="s">
        <v>379</v>
      </c>
      <c r="K2" s="57" t="s">
        <v>346</v>
      </c>
      <c r="M2" s="32" t="s">
        <v>380</v>
      </c>
      <c r="N2" s="45" t="s">
        <v>407</v>
      </c>
    </row>
    <row r="3" spans="1:14" ht="75" customHeight="1" x14ac:dyDescent="0.25">
      <c r="A3" s="1" t="s">
        <v>2</v>
      </c>
      <c r="B3" s="2">
        <v>1</v>
      </c>
      <c r="C3" s="4" t="s">
        <v>3</v>
      </c>
      <c r="D3" s="66" t="s">
        <v>4</v>
      </c>
      <c r="E3" s="64" t="s">
        <v>368</v>
      </c>
      <c r="F3" s="2" t="s">
        <v>5</v>
      </c>
      <c r="G3" s="50" t="s">
        <v>369</v>
      </c>
      <c r="H3" s="5">
        <f>100%/2</f>
        <v>0.5</v>
      </c>
      <c r="I3" s="51"/>
      <c r="J3" s="7">
        <f>H3*I3/2</f>
        <v>0</v>
      </c>
      <c r="K3" s="53"/>
      <c r="M3" s="1" t="s">
        <v>195</v>
      </c>
      <c r="N3" s="1" t="s">
        <v>261</v>
      </c>
    </row>
    <row r="4" spans="1:14" ht="75" customHeight="1" x14ac:dyDescent="0.25">
      <c r="B4" s="2"/>
      <c r="C4" s="4"/>
      <c r="D4" s="67"/>
      <c r="E4" s="65"/>
      <c r="F4" s="2" t="s">
        <v>6</v>
      </c>
      <c r="G4" s="3" t="s">
        <v>370</v>
      </c>
      <c r="H4" s="5">
        <f>100%/2</f>
        <v>0.5</v>
      </c>
      <c r="I4" s="51"/>
      <c r="J4" s="7">
        <f>H4*I4/2</f>
        <v>0</v>
      </c>
      <c r="K4" s="54"/>
      <c r="M4" s="1" t="s">
        <v>196</v>
      </c>
      <c r="N4" s="1" t="s">
        <v>261</v>
      </c>
    </row>
    <row r="5" spans="1:14" ht="15" customHeight="1" x14ac:dyDescent="0.25">
      <c r="B5" s="8"/>
      <c r="C5" s="1"/>
      <c r="D5" s="2"/>
      <c r="E5" s="3"/>
      <c r="F5" s="2"/>
      <c r="G5" s="23" t="s">
        <v>7</v>
      </c>
      <c r="H5" s="25">
        <f>SUM(H3:H4)</f>
        <v>1</v>
      </c>
      <c r="I5" s="52"/>
      <c r="J5" s="25">
        <f>SUM(J3:J4)</f>
        <v>0</v>
      </c>
      <c r="K5" s="54"/>
    </row>
    <row r="6" spans="1:14" ht="75" customHeight="1" x14ac:dyDescent="0.25">
      <c r="B6" s="8"/>
      <c r="C6" s="1"/>
      <c r="D6" s="66" t="s">
        <v>8</v>
      </c>
      <c r="E6" s="64" t="s">
        <v>371</v>
      </c>
      <c r="F6" s="47" t="s">
        <v>9</v>
      </c>
      <c r="G6" s="3" t="s">
        <v>372</v>
      </c>
      <c r="H6" s="18">
        <f t="shared" ref="H6:H11" si="0">100%/6</f>
        <v>0.16666666666666666</v>
      </c>
      <c r="I6" s="51"/>
      <c r="J6" s="46">
        <f t="shared" ref="J6:J11" si="1">H6*I6/2</f>
        <v>0</v>
      </c>
      <c r="K6" s="55"/>
      <c r="M6" s="1" t="s">
        <v>263</v>
      </c>
      <c r="N6" s="1" t="s">
        <v>262</v>
      </c>
    </row>
    <row r="7" spans="1:14" ht="75" customHeight="1" x14ac:dyDescent="0.25">
      <c r="B7" s="8"/>
      <c r="C7" s="1"/>
      <c r="D7" s="69"/>
      <c r="E7" s="68"/>
      <c r="F7" s="47" t="s">
        <v>10</v>
      </c>
      <c r="G7" s="3" t="s">
        <v>373</v>
      </c>
      <c r="H7" s="18">
        <f t="shared" si="0"/>
        <v>0.16666666666666666</v>
      </c>
      <c r="I7" s="51"/>
      <c r="J7" s="46">
        <f t="shared" si="1"/>
        <v>0</v>
      </c>
      <c r="K7" s="54"/>
      <c r="M7" s="1" t="s">
        <v>248</v>
      </c>
      <c r="N7" s="1" t="s">
        <v>249</v>
      </c>
    </row>
    <row r="8" spans="1:14" ht="92.25" customHeight="1" x14ac:dyDescent="0.25">
      <c r="B8" s="8"/>
      <c r="C8" s="1"/>
      <c r="D8" s="69"/>
      <c r="E8" s="68"/>
      <c r="F8" s="2" t="s">
        <v>11</v>
      </c>
      <c r="G8" s="3" t="s">
        <v>256</v>
      </c>
      <c r="H8" s="18">
        <f t="shared" si="0"/>
        <v>0.16666666666666666</v>
      </c>
      <c r="I8" s="51"/>
      <c r="J8" s="7">
        <f t="shared" si="1"/>
        <v>0</v>
      </c>
      <c r="K8" s="54"/>
      <c r="M8" s="1" t="s">
        <v>218</v>
      </c>
      <c r="N8" s="1" t="s">
        <v>264</v>
      </c>
    </row>
    <row r="9" spans="1:14" ht="103.5" customHeight="1" x14ac:dyDescent="0.25">
      <c r="B9" s="8"/>
      <c r="C9" s="1"/>
      <c r="D9" s="69"/>
      <c r="E9" s="68"/>
      <c r="F9" s="47" t="s">
        <v>12</v>
      </c>
      <c r="G9" s="3" t="s">
        <v>337</v>
      </c>
      <c r="H9" s="18">
        <f t="shared" si="0"/>
        <v>0.16666666666666666</v>
      </c>
      <c r="I9" s="51"/>
      <c r="J9" s="46">
        <f t="shared" si="1"/>
        <v>0</v>
      </c>
      <c r="K9" s="54"/>
      <c r="M9" s="1" t="s">
        <v>381</v>
      </c>
      <c r="N9" s="1" t="s">
        <v>266</v>
      </c>
    </row>
    <row r="10" spans="1:14" ht="75" customHeight="1" x14ac:dyDescent="0.25">
      <c r="B10" s="8"/>
      <c r="C10" s="1"/>
      <c r="D10" s="69"/>
      <c r="E10" s="68"/>
      <c r="F10" s="47" t="s">
        <v>13</v>
      </c>
      <c r="G10" s="3" t="s">
        <v>339</v>
      </c>
      <c r="H10" s="18">
        <f t="shared" si="0"/>
        <v>0.16666666666666666</v>
      </c>
      <c r="I10" s="51"/>
      <c r="J10" s="46">
        <f t="shared" si="1"/>
        <v>0</v>
      </c>
      <c r="K10" s="55"/>
      <c r="M10" s="1" t="s">
        <v>215</v>
      </c>
      <c r="N10" s="1" t="s">
        <v>267</v>
      </c>
    </row>
    <row r="11" spans="1:14" ht="95.25" customHeight="1" x14ac:dyDescent="0.25">
      <c r="B11" s="8"/>
      <c r="C11" s="1"/>
      <c r="D11" s="67"/>
      <c r="E11" s="65"/>
      <c r="F11" s="47" t="s">
        <v>14</v>
      </c>
      <c r="G11" s="3" t="s">
        <v>113</v>
      </c>
      <c r="H11" s="18">
        <f t="shared" si="0"/>
        <v>0.16666666666666666</v>
      </c>
      <c r="I11" s="51"/>
      <c r="J11" s="46">
        <f t="shared" si="1"/>
        <v>0</v>
      </c>
      <c r="K11" s="55"/>
      <c r="M11" s="1" t="s">
        <v>268</v>
      </c>
      <c r="N11" s="1" t="s">
        <v>269</v>
      </c>
    </row>
    <row r="12" spans="1:14" ht="15" customHeight="1" x14ac:dyDescent="0.25">
      <c r="B12" s="8"/>
      <c r="C12" s="1"/>
      <c r="D12" s="2"/>
      <c r="E12" s="3"/>
      <c r="F12" s="2"/>
      <c r="G12" s="23" t="s">
        <v>7</v>
      </c>
      <c r="H12" s="24">
        <f>SUM(H6:H11)</f>
        <v>0.99999999999999989</v>
      </c>
      <c r="I12" s="51"/>
      <c r="J12" s="24">
        <f>SUM(J6:J11)</f>
        <v>0</v>
      </c>
      <c r="K12" s="54"/>
    </row>
    <row r="13" spans="1:14" ht="75" customHeight="1" x14ac:dyDescent="0.25">
      <c r="B13" s="8"/>
      <c r="C13" s="1"/>
      <c r="D13" s="66" t="s">
        <v>15</v>
      </c>
      <c r="E13" s="64" t="s">
        <v>166</v>
      </c>
      <c r="F13" s="2" t="s">
        <v>16</v>
      </c>
      <c r="G13" s="3" t="s">
        <v>114</v>
      </c>
      <c r="H13" s="18">
        <f>100%/4</f>
        <v>0.25</v>
      </c>
      <c r="I13" s="51"/>
      <c r="J13" s="7">
        <f>H13*I13/2</f>
        <v>0</v>
      </c>
      <c r="K13" s="54"/>
      <c r="M13" s="8" t="s">
        <v>324</v>
      </c>
      <c r="N13" s="1" t="s">
        <v>201</v>
      </c>
    </row>
    <row r="14" spans="1:14" ht="75" customHeight="1" x14ac:dyDescent="0.25">
      <c r="B14" s="8"/>
      <c r="C14" s="1"/>
      <c r="D14" s="69"/>
      <c r="E14" s="68"/>
      <c r="F14" s="2" t="s">
        <v>17</v>
      </c>
      <c r="G14" s="3" t="s">
        <v>206</v>
      </c>
      <c r="H14" s="18">
        <f>100%/4</f>
        <v>0.25</v>
      </c>
      <c r="I14" s="51"/>
      <c r="J14" s="7">
        <f>H14*I14/2</f>
        <v>0</v>
      </c>
      <c r="K14" s="54"/>
      <c r="M14" s="1" t="s">
        <v>271</v>
      </c>
      <c r="N14" s="1" t="s">
        <v>270</v>
      </c>
    </row>
    <row r="15" spans="1:14" ht="90" customHeight="1" x14ac:dyDescent="0.25">
      <c r="B15" s="8"/>
      <c r="C15" s="1"/>
      <c r="D15" s="69"/>
      <c r="E15" s="68"/>
      <c r="F15" s="47" t="s">
        <v>18</v>
      </c>
      <c r="G15" s="3" t="s">
        <v>202</v>
      </c>
      <c r="H15" s="18">
        <f>100%/4</f>
        <v>0.25</v>
      </c>
      <c r="I15" s="51"/>
      <c r="J15" s="46">
        <f>H15*I15/2</f>
        <v>0</v>
      </c>
      <c r="K15" s="54"/>
      <c r="M15" s="1" t="s">
        <v>207</v>
      </c>
      <c r="N15" s="1" t="s">
        <v>270</v>
      </c>
    </row>
    <row r="16" spans="1:14" ht="75" customHeight="1" x14ac:dyDescent="0.25">
      <c r="B16" s="8"/>
      <c r="C16" s="1"/>
      <c r="D16" s="67"/>
      <c r="E16" s="65"/>
      <c r="F16" s="47" t="s">
        <v>19</v>
      </c>
      <c r="G16" s="3" t="s">
        <v>167</v>
      </c>
      <c r="H16" s="18">
        <f>100%/4</f>
        <v>0.25</v>
      </c>
      <c r="I16" s="51"/>
      <c r="J16" s="46">
        <f>H16*I16/2</f>
        <v>0</v>
      </c>
      <c r="K16" s="54"/>
      <c r="M16" s="1" t="s">
        <v>272</v>
      </c>
      <c r="N16" s="1" t="s">
        <v>273</v>
      </c>
    </row>
    <row r="17" spans="2:14" ht="15" customHeight="1" x14ac:dyDescent="0.25">
      <c r="B17" s="8"/>
      <c r="C17" s="1"/>
      <c r="D17" s="2"/>
      <c r="E17" s="3"/>
      <c r="F17" s="2"/>
      <c r="G17" s="23" t="s">
        <v>7</v>
      </c>
      <c r="H17" s="24">
        <f>SUM(H13:H16)</f>
        <v>1</v>
      </c>
      <c r="I17" s="52"/>
      <c r="J17" s="24">
        <f>SUM(J13:J16)</f>
        <v>0</v>
      </c>
      <c r="K17" s="54"/>
    </row>
    <row r="18" spans="2:14" ht="75" customHeight="1" x14ac:dyDescent="0.25">
      <c r="B18" s="8"/>
      <c r="C18" s="1"/>
      <c r="D18" s="66" t="s">
        <v>20</v>
      </c>
      <c r="E18" s="64" t="s">
        <v>168</v>
      </c>
      <c r="F18" s="47" t="s">
        <v>21</v>
      </c>
      <c r="G18" s="3" t="s">
        <v>356</v>
      </c>
      <c r="H18" s="18">
        <f>100%/2</f>
        <v>0.5</v>
      </c>
      <c r="I18" s="51"/>
      <c r="J18" s="46">
        <f>H18*I18/2</f>
        <v>0</v>
      </c>
      <c r="K18" s="54"/>
      <c r="M18" s="1" t="s">
        <v>274</v>
      </c>
      <c r="N18" s="1" t="s">
        <v>273</v>
      </c>
    </row>
    <row r="19" spans="2:14" ht="75" customHeight="1" x14ac:dyDescent="0.25">
      <c r="B19" s="8"/>
      <c r="C19" s="1"/>
      <c r="D19" s="67"/>
      <c r="E19" s="65"/>
      <c r="F19" s="2" t="s">
        <v>22</v>
      </c>
      <c r="G19" s="3" t="s">
        <v>169</v>
      </c>
      <c r="H19" s="18">
        <f>100%/2</f>
        <v>0.5</v>
      </c>
      <c r="I19" s="51"/>
      <c r="J19" s="7">
        <f>H19*I19/2</f>
        <v>0</v>
      </c>
      <c r="K19" s="54"/>
      <c r="M19" s="1" t="s">
        <v>204</v>
      </c>
      <c r="N19" s="1" t="s">
        <v>275</v>
      </c>
    </row>
    <row r="20" spans="2:14" ht="15" customHeight="1" x14ac:dyDescent="0.25">
      <c r="D20" s="3"/>
      <c r="E20" s="3"/>
      <c r="F20" s="2"/>
      <c r="G20" s="23" t="s">
        <v>7</v>
      </c>
      <c r="H20" s="25">
        <f>SUM(H18:H19)</f>
        <v>1</v>
      </c>
      <c r="I20" s="52"/>
      <c r="J20" s="25">
        <f>SUM(J18:J19)</f>
        <v>0</v>
      </c>
      <c r="K20" s="54"/>
    </row>
    <row r="21" spans="2:14" ht="75" customHeight="1" x14ac:dyDescent="0.25">
      <c r="D21" s="66" t="s">
        <v>23</v>
      </c>
      <c r="E21" s="64" t="s">
        <v>170</v>
      </c>
      <c r="F21" s="47" t="s">
        <v>24</v>
      </c>
      <c r="G21" s="3" t="s">
        <v>171</v>
      </c>
      <c r="H21" s="18">
        <f>100%/2</f>
        <v>0.5</v>
      </c>
      <c r="I21" s="51"/>
      <c r="J21" s="46">
        <f>H21*I21/2</f>
        <v>0</v>
      </c>
      <c r="K21" s="54"/>
      <c r="M21" s="36" t="s">
        <v>250</v>
      </c>
      <c r="N21" s="1" t="s">
        <v>201</v>
      </c>
    </row>
    <row r="22" spans="2:14" ht="75" customHeight="1" x14ac:dyDescent="0.25">
      <c r="D22" s="67"/>
      <c r="E22" s="65"/>
      <c r="F22" s="48" t="s">
        <v>25</v>
      </c>
      <c r="G22" s="3" t="s">
        <v>172</v>
      </c>
      <c r="H22" s="18">
        <f>100%/2</f>
        <v>0.5</v>
      </c>
      <c r="I22" s="51"/>
      <c r="J22" s="46">
        <f>H22*I22/2</f>
        <v>0</v>
      </c>
      <c r="K22" s="54"/>
      <c r="M22" s="1" t="s">
        <v>205</v>
      </c>
      <c r="N22" s="1" t="s">
        <v>275</v>
      </c>
    </row>
    <row r="23" spans="2:14" ht="15" customHeight="1" x14ac:dyDescent="0.25">
      <c r="D23" s="13"/>
      <c r="E23" s="13"/>
      <c r="F23" s="2"/>
      <c r="G23" s="23" t="s">
        <v>7</v>
      </c>
      <c r="H23" s="27">
        <f>SUM(H21:H22)</f>
        <v>1</v>
      </c>
      <c r="I23" s="52"/>
      <c r="J23" s="27">
        <f>SUM(J21:J22)</f>
        <v>0</v>
      </c>
      <c r="K23" s="54"/>
    </row>
    <row r="24" spans="2:14" ht="129" customHeight="1" x14ac:dyDescent="0.25">
      <c r="B24" s="1"/>
      <c r="C24" s="1"/>
      <c r="D24" s="64" t="s">
        <v>26</v>
      </c>
      <c r="E24" s="64" t="s">
        <v>173</v>
      </c>
      <c r="F24" s="3" t="s">
        <v>27</v>
      </c>
      <c r="G24" s="3" t="s">
        <v>115</v>
      </c>
      <c r="H24" s="18">
        <f>100%/4</f>
        <v>0.25</v>
      </c>
      <c r="I24" s="51"/>
      <c r="J24" s="7">
        <f>H24*I24/2</f>
        <v>0</v>
      </c>
      <c r="K24" s="55"/>
      <c r="M24" s="1" t="s">
        <v>382</v>
      </c>
      <c r="N24" s="1" t="s">
        <v>260</v>
      </c>
    </row>
    <row r="25" spans="2:14" ht="122.25" customHeight="1" x14ac:dyDescent="0.25">
      <c r="D25" s="68"/>
      <c r="E25" s="68"/>
      <c r="F25" s="2" t="s">
        <v>28</v>
      </c>
      <c r="G25" s="3" t="s">
        <v>209</v>
      </c>
      <c r="H25" s="18">
        <f>100%/4</f>
        <v>0.25</v>
      </c>
      <c r="I25" s="51"/>
      <c r="J25" s="7">
        <f>H25*I25/2</f>
        <v>0</v>
      </c>
      <c r="K25" s="54"/>
      <c r="M25" s="1" t="s">
        <v>276</v>
      </c>
      <c r="N25" s="1" t="s">
        <v>197</v>
      </c>
    </row>
    <row r="26" spans="2:14" ht="112.5" customHeight="1" x14ac:dyDescent="0.25">
      <c r="D26" s="68"/>
      <c r="E26" s="68"/>
      <c r="F26" s="2" t="s">
        <v>29</v>
      </c>
      <c r="G26" s="3" t="s">
        <v>174</v>
      </c>
      <c r="H26" s="18">
        <f>100%/4</f>
        <v>0.25</v>
      </c>
      <c r="I26" s="51"/>
      <c r="J26" s="7">
        <f>H26*I26/2</f>
        <v>0</v>
      </c>
      <c r="K26" s="54"/>
      <c r="M26" s="1" t="s">
        <v>277</v>
      </c>
      <c r="N26" s="1" t="s">
        <v>260</v>
      </c>
    </row>
    <row r="27" spans="2:14" ht="107.25" customHeight="1" x14ac:dyDescent="0.25">
      <c r="D27" s="65"/>
      <c r="E27" s="65"/>
      <c r="F27" s="2" t="s">
        <v>30</v>
      </c>
      <c r="G27" s="3" t="s">
        <v>278</v>
      </c>
      <c r="H27" s="18">
        <f>100%/4</f>
        <v>0.25</v>
      </c>
      <c r="I27" s="51"/>
      <c r="J27" s="7">
        <f>H27*I27/2</f>
        <v>0</v>
      </c>
      <c r="K27" s="54"/>
      <c r="M27" s="1" t="s">
        <v>279</v>
      </c>
      <c r="N27" s="1" t="s">
        <v>260</v>
      </c>
    </row>
    <row r="28" spans="2:14" ht="15" customHeight="1" x14ac:dyDescent="0.25">
      <c r="D28" s="2"/>
      <c r="E28" s="3"/>
      <c r="F28" s="2"/>
      <c r="G28" s="23" t="s">
        <v>7</v>
      </c>
      <c r="H28" s="24">
        <f>SUM(H24:H27)</f>
        <v>1</v>
      </c>
      <c r="I28" s="52"/>
      <c r="J28" s="24">
        <f>SUM(J24:J27)</f>
        <v>0</v>
      </c>
      <c r="K28" s="54"/>
    </row>
    <row r="29" spans="2:14" ht="92.25" customHeight="1" x14ac:dyDescent="0.25">
      <c r="D29" s="66" t="s">
        <v>31</v>
      </c>
      <c r="E29" s="64" t="s">
        <v>175</v>
      </c>
      <c r="F29" s="2" t="s">
        <v>32</v>
      </c>
      <c r="G29" s="3" t="s">
        <v>116</v>
      </c>
      <c r="H29" s="18">
        <f>100%/2</f>
        <v>0.5</v>
      </c>
      <c r="I29" s="51"/>
      <c r="J29" s="7">
        <f>H29*I29/2</f>
        <v>0</v>
      </c>
      <c r="K29" s="54"/>
      <c r="M29" s="1" t="s">
        <v>280</v>
      </c>
      <c r="N29" s="1" t="s">
        <v>199</v>
      </c>
    </row>
    <row r="30" spans="2:14" ht="75" customHeight="1" x14ac:dyDescent="0.25">
      <c r="D30" s="67"/>
      <c r="E30" s="65"/>
      <c r="F30" s="2" t="s">
        <v>33</v>
      </c>
      <c r="G30" s="3" t="s">
        <v>176</v>
      </c>
      <c r="H30" s="18">
        <f>100%/2</f>
        <v>0.5</v>
      </c>
      <c r="I30" s="51"/>
      <c r="J30" s="7">
        <f>H30*I30/2</f>
        <v>0</v>
      </c>
      <c r="K30" s="54"/>
      <c r="M30" s="1" t="s">
        <v>210</v>
      </c>
      <c r="N30" s="1" t="s">
        <v>199</v>
      </c>
    </row>
    <row r="31" spans="2:14" ht="15" customHeight="1" x14ac:dyDescent="0.25">
      <c r="D31" s="13"/>
      <c r="E31" s="13"/>
      <c r="F31" s="2"/>
      <c r="G31" s="23" t="s">
        <v>7</v>
      </c>
      <c r="H31" s="24">
        <f>SUM(H29:H30)</f>
        <v>1</v>
      </c>
      <c r="I31" s="51"/>
      <c r="J31" s="24">
        <f>SUM(J29:J30)</f>
        <v>0</v>
      </c>
      <c r="K31" s="54"/>
    </row>
    <row r="32" spans="2:14" ht="75" customHeight="1" x14ac:dyDescent="0.25">
      <c r="D32" s="66" t="s">
        <v>34</v>
      </c>
      <c r="E32" s="64" t="s">
        <v>180</v>
      </c>
      <c r="F32" s="2" t="s">
        <v>35</v>
      </c>
      <c r="G32" s="3" t="s">
        <v>281</v>
      </c>
      <c r="H32" s="18">
        <f>100%/4</f>
        <v>0.25</v>
      </c>
      <c r="I32" s="51"/>
      <c r="J32" s="7">
        <f>H32*I32/2</f>
        <v>0</v>
      </c>
      <c r="K32" s="54"/>
      <c r="M32" s="1" t="s">
        <v>383</v>
      </c>
      <c r="N32" s="1" t="s">
        <v>260</v>
      </c>
    </row>
    <row r="33" spans="4:14" ht="94.5" customHeight="1" x14ac:dyDescent="0.25">
      <c r="D33" s="69"/>
      <c r="E33" s="68"/>
      <c r="F33" s="2" t="s">
        <v>36</v>
      </c>
      <c r="G33" s="3" t="s">
        <v>177</v>
      </c>
      <c r="H33" s="18">
        <f>100%/4</f>
        <v>0.25</v>
      </c>
      <c r="I33" s="51"/>
      <c r="J33" s="7">
        <f>H33*I33/2</f>
        <v>0</v>
      </c>
      <c r="K33" s="54"/>
      <c r="M33" s="1" t="s">
        <v>384</v>
      </c>
      <c r="N33" s="1" t="s">
        <v>199</v>
      </c>
    </row>
    <row r="34" spans="4:14" ht="75" customHeight="1" x14ac:dyDescent="0.25">
      <c r="D34" s="69"/>
      <c r="E34" s="68"/>
      <c r="F34" s="2" t="s">
        <v>37</v>
      </c>
      <c r="G34" s="22" t="s">
        <v>178</v>
      </c>
      <c r="H34" s="18">
        <f>100%/4</f>
        <v>0.25</v>
      </c>
      <c r="I34" s="51"/>
      <c r="J34" s="7">
        <f>H34*I34/2</f>
        <v>0</v>
      </c>
      <c r="K34" s="54"/>
      <c r="M34" s="1" t="s">
        <v>284</v>
      </c>
      <c r="N34" s="1" t="s">
        <v>198</v>
      </c>
    </row>
    <row r="35" spans="4:14" ht="75" customHeight="1" x14ac:dyDescent="0.25">
      <c r="D35" s="67"/>
      <c r="E35" s="65"/>
      <c r="F35" s="2" t="s">
        <v>38</v>
      </c>
      <c r="G35" s="22" t="s">
        <v>179</v>
      </c>
      <c r="H35" s="18">
        <f>100%/4</f>
        <v>0.25</v>
      </c>
      <c r="I35" s="51"/>
      <c r="J35" s="7">
        <f>H35*I35/2</f>
        <v>0</v>
      </c>
      <c r="K35" s="54"/>
      <c r="M35" s="1" t="s">
        <v>211</v>
      </c>
      <c r="N35" s="1" t="s">
        <v>199</v>
      </c>
    </row>
    <row r="36" spans="4:14" ht="15" customHeight="1" x14ac:dyDescent="0.25">
      <c r="D36" s="13"/>
      <c r="E36" s="13"/>
      <c r="F36" s="2"/>
      <c r="G36" s="23" t="s">
        <v>7</v>
      </c>
      <c r="H36" s="24">
        <f>SUM(H32:H35)</f>
        <v>1</v>
      </c>
      <c r="I36" s="52"/>
      <c r="J36" s="24">
        <f>SUM(J32:J35)</f>
        <v>0</v>
      </c>
      <c r="K36" s="54"/>
    </row>
    <row r="37" spans="4:14" ht="75" customHeight="1" x14ac:dyDescent="0.25">
      <c r="D37" s="66" t="s">
        <v>39</v>
      </c>
      <c r="E37" s="64" t="s">
        <v>181</v>
      </c>
      <c r="F37" s="2" t="s">
        <v>40</v>
      </c>
      <c r="G37" s="3" t="s">
        <v>182</v>
      </c>
      <c r="H37" s="18">
        <f t="shared" ref="H37:H42" si="2">100%/6</f>
        <v>0.16666666666666666</v>
      </c>
      <c r="I37" s="51"/>
      <c r="J37" s="7">
        <f t="shared" ref="J37:J42" si="3">H37*I37/2</f>
        <v>0</v>
      </c>
      <c r="K37" s="54"/>
      <c r="M37" s="1" t="s">
        <v>212</v>
      </c>
      <c r="N37" s="1" t="s">
        <v>245</v>
      </c>
    </row>
    <row r="38" spans="4:14" ht="75" customHeight="1" x14ac:dyDescent="0.25">
      <c r="D38" s="69"/>
      <c r="E38" s="68"/>
      <c r="F38" s="2" t="s">
        <v>41</v>
      </c>
      <c r="G38" s="3" t="s">
        <v>285</v>
      </c>
      <c r="H38" s="18">
        <f t="shared" si="2"/>
        <v>0.16666666666666666</v>
      </c>
      <c r="I38" s="51"/>
      <c r="J38" s="7">
        <f t="shared" si="3"/>
        <v>0</v>
      </c>
      <c r="K38" s="54"/>
      <c r="M38" s="1" t="s">
        <v>286</v>
      </c>
      <c r="N38" s="1" t="s">
        <v>245</v>
      </c>
    </row>
    <row r="39" spans="4:14" ht="129.75" customHeight="1" x14ac:dyDescent="0.25">
      <c r="D39" s="69"/>
      <c r="E39" s="68"/>
      <c r="F39" s="2" t="s">
        <v>42</v>
      </c>
      <c r="G39" s="19" t="s">
        <v>405</v>
      </c>
      <c r="H39" s="18">
        <f t="shared" si="2"/>
        <v>0.16666666666666666</v>
      </c>
      <c r="I39" s="51"/>
      <c r="J39" s="7">
        <f t="shared" si="3"/>
        <v>0</v>
      </c>
      <c r="K39" s="54"/>
      <c r="M39" s="1" t="s">
        <v>385</v>
      </c>
      <c r="N39" s="1" t="s">
        <v>200</v>
      </c>
    </row>
    <row r="40" spans="4:14" ht="90.75" customHeight="1" x14ac:dyDescent="0.25">
      <c r="D40" s="69"/>
      <c r="E40" s="68"/>
      <c r="F40" s="47" t="s">
        <v>43</v>
      </c>
      <c r="G40" s="3" t="s">
        <v>288</v>
      </c>
      <c r="H40" s="18">
        <f t="shared" si="2"/>
        <v>0.16666666666666666</v>
      </c>
      <c r="I40" s="51"/>
      <c r="J40" s="46">
        <f t="shared" si="3"/>
        <v>0</v>
      </c>
      <c r="K40" s="54"/>
      <c r="M40" s="1" t="s">
        <v>289</v>
      </c>
      <c r="N40" s="1" t="s">
        <v>290</v>
      </c>
    </row>
    <row r="41" spans="4:14" ht="75" customHeight="1" x14ac:dyDescent="0.25">
      <c r="D41" s="69"/>
      <c r="E41" s="68"/>
      <c r="F41" s="47" t="s">
        <v>44</v>
      </c>
      <c r="G41" s="3" t="s">
        <v>184</v>
      </c>
      <c r="H41" s="18">
        <f t="shared" si="2"/>
        <v>0.16666666666666666</v>
      </c>
      <c r="I41" s="51"/>
      <c r="J41" s="46">
        <f t="shared" si="3"/>
        <v>0</v>
      </c>
      <c r="K41" s="54"/>
      <c r="M41" s="1" t="s">
        <v>291</v>
      </c>
      <c r="N41" s="1" t="s">
        <v>199</v>
      </c>
    </row>
    <row r="42" spans="4:14" ht="75" customHeight="1" x14ac:dyDescent="0.25">
      <c r="D42" s="67"/>
      <c r="E42" s="65"/>
      <c r="F42" s="47" t="s">
        <v>45</v>
      </c>
      <c r="G42" s="3" t="s">
        <v>185</v>
      </c>
      <c r="H42" s="18">
        <f t="shared" si="2"/>
        <v>0.16666666666666666</v>
      </c>
      <c r="I42" s="51"/>
      <c r="J42" s="46">
        <f t="shared" si="3"/>
        <v>0</v>
      </c>
      <c r="K42" s="54"/>
      <c r="M42" s="1" t="s">
        <v>213</v>
      </c>
      <c r="N42" s="1" t="s">
        <v>245</v>
      </c>
    </row>
    <row r="43" spans="4:14" ht="15" customHeight="1" x14ac:dyDescent="0.25">
      <c r="D43" s="2"/>
      <c r="E43" s="3"/>
      <c r="F43" s="2"/>
      <c r="G43" s="23" t="s">
        <v>7</v>
      </c>
      <c r="H43" s="27">
        <f>SUM(H37:H42)</f>
        <v>0.99999999999999989</v>
      </c>
      <c r="I43" s="52"/>
      <c r="J43" s="27">
        <f>SUM(J37:J42)</f>
        <v>0</v>
      </c>
      <c r="K43" s="54"/>
    </row>
    <row r="44" spans="4:14" ht="144" customHeight="1" x14ac:dyDescent="0.25">
      <c r="D44" s="66" t="s">
        <v>46</v>
      </c>
      <c r="E44" s="64" t="s">
        <v>186</v>
      </c>
      <c r="F44" s="47" t="s">
        <v>47</v>
      </c>
      <c r="G44" s="3" t="s">
        <v>292</v>
      </c>
      <c r="H44" s="7">
        <f>100%/4</f>
        <v>0.25</v>
      </c>
      <c r="I44" s="51"/>
      <c r="J44" s="46">
        <f>H44*I44/2</f>
        <v>0</v>
      </c>
      <c r="K44" s="54"/>
      <c r="M44" s="1" t="s">
        <v>251</v>
      </c>
      <c r="N44" s="1" t="s">
        <v>198</v>
      </c>
    </row>
    <row r="45" spans="4:14" ht="201.75" customHeight="1" x14ac:dyDescent="0.25">
      <c r="D45" s="69"/>
      <c r="E45" s="68"/>
      <c r="F45" s="47" t="s">
        <v>48</v>
      </c>
      <c r="G45" s="3" t="s">
        <v>187</v>
      </c>
      <c r="H45" s="7">
        <f>100%/4</f>
        <v>0.25</v>
      </c>
      <c r="I45" s="51"/>
      <c r="J45" s="46">
        <f>H45*I45/2</f>
        <v>0</v>
      </c>
      <c r="K45" s="54"/>
      <c r="M45" s="1" t="s">
        <v>293</v>
      </c>
      <c r="N45" s="1" t="s">
        <v>294</v>
      </c>
    </row>
    <row r="46" spans="4:14" ht="75" customHeight="1" x14ac:dyDescent="0.25">
      <c r="D46" s="69"/>
      <c r="E46" s="68"/>
      <c r="F46" s="47" t="s">
        <v>49</v>
      </c>
      <c r="G46" s="3" t="s">
        <v>188</v>
      </c>
      <c r="H46" s="7">
        <f>100%/4</f>
        <v>0.25</v>
      </c>
      <c r="I46" s="51"/>
      <c r="J46" s="46">
        <f>H46*I46/2</f>
        <v>0</v>
      </c>
      <c r="K46" s="54"/>
      <c r="M46" s="1" t="s">
        <v>216</v>
      </c>
      <c r="N46" s="1" t="s">
        <v>245</v>
      </c>
    </row>
    <row r="47" spans="4:14" ht="99" customHeight="1" x14ac:dyDescent="0.25">
      <c r="D47" s="67"/>
      <c r="E47" s="65"/>
      <c r="F47" s="47" t="s">
        <v>50</v>
      </c>
      <c r="G47" s="3" t="s">
        <v>217</v>
      </c>
      <c r="H47" s="7">
        <f>100%/4</f>
        <v>0.25</v>
      </c>
      <c r="I47" s="51"/>
      <c r="J47" s="46">
        <f>H47*I47/2</f>
        <v>0</v>
      </c>
      <c r="K47" s="54"/>
      <c r="M47" s="1" t="s">
        <v>295</v>
      </c>
      <c r="N47" s="1" t="s">
        <v>296</v>
      </c>
    </row>
    <row r="48" spans="4:14" ht="15" customHeight="1" x14ac:dyDescent="0.25">
      <c r="D48" s="2"/>
      <c r="E48" s="3"/>
      <c r="F48" s="2"/>
      <c r="G48" s="23" t="s">
        <v>7</v>
      </c>
      <c r="H48" s="27">
        <f>SUM(H44:H47)</f>
        <v>1</v>
      </c>
      <c r="I48" s="52"/>
      <c r="J48" s="27">
        <f>SUM(J44:J47)</f>
        <v>0</v>
      </c>
      <c r="K48" s="54"/>
    </row>
    <row r="49" spans="4:15" ht="75" customHeight="1" x14ac:dyDescent="0.25">
      <c r="D49" s="66" t="s">
        <v>51</v>
      </c>
      <c r="E49" s="64" t="s">
        <v>189</v>
      </c>
      <c r="F49" s="2" t="s">
        <v>52</v>
      </c>
      <c r="G49" s="22" t="s">
        <v>367</v>
      </c>
      <c r="H49" s="7">
        <f>100%/3</f>
        <v>0.33333333333333331</v>
      </c>
      <c r="I49" s="51"/>
      <c r="J49" s="7">
        <f>H49*I49/2</f>
        <v>0</v>
      </c>
      <c r="K49" s="54"/>
      <c r="M49" s="1" t="s">
        <v>297</v>
      </c>
      <c r="N49" s="1" t="s">
        <v>258</v>
      </c>
    </row>
    <row r="50" spans="4:15" ht="75" customHeight="1" x14ac:dyDescent="0.25">
      <c r="D50" s="69"/>
      <c r="E50" s="68"/>
      <c r="F50" s="2" t="s">
        <v>53</v>
      </c>
      <c r="G50" s="21" t="s">
        <v>386</v>
      </c>
      <c r="H50" s="7">
        <f>100%/3</f>
        <v>0.33333333333333331</v>
      </c>
      <c r="I50" s="51"/>
      <c r="J50" s="7">
        <f>H50*I50/2</f>
        <v>0</v>
      </c>
      <c r="K50" s="54"/>
      <c r="M50" s="1" t="s">
        <v>387</v>
      </c>
      <c r="N50" s="1" t="s">
        <v>200</v>
      </c>
    </row>
    <row r="51" spans="4:15" ht="75" customHeight="1" x14ac:dyDescent="0.25">
      <c r="D51" s="67"/>
      <c r="E51" s="65"/>
      <c r="F51" s="47" t="s">
        <v>54</v>
      </c>
      <c r="G51" s="3" t="s">
        <v>192</v>
      </c>
      <c r="H51" s="7">
        <f>100%/3</f>
        <v>0.33333333333333331</v>
      </c>
      <c r="I51" s="51"/>
      <c r="J51" s="46">
        <f>H51*I51/2</f>
        <v>0</v>
      </c>
      <c r="K51" s="54"/>
      <c r="M51" s="1" t="s">
        <v>299</v>
      </c>
      <c r="N51" s="1" t="s">
        <v>200</v>
      </c>
    </row>
    <row r="52" spans="4:15" ht="15" customHeight="1" x14ac:dyDescent="0.25">
      <c r="D52" s="13"/>
      <c r="E52" s="13"/>
      <c r="F52" s="2"/>
      <c r="G52" s="23" t="s">
        <v>7</v>
      </c>
      <c r="H52" s="24">
        <f>SUM(H49:H51)</f>
        <v>1</v>
      </c>
      <c r="I52" s="52"/>
      <c r="J52" s="24">
        <f>SUM(J49:J51)</f>
        <v>0</v>
      </c>
      <c r="K52" s="54"/>
    </row>
    <row r="53" spans="4:15" ht="100.5" customHeight="1" x14ac:dyDescent="0.25">
      <c r="D53" s="66" t="s">
        <v>55</v>
      </c>
      <c r="E53" s="64" t="s">
        <v>193</v>
      </c>
      <c r="F53" s="2" t="s">
        <v>56</v>
      </c>
      <c r="G53" s="3" t="s">
        <v>389</v>
      </c>
      <c r="H53" s="7">
        <f>100%/3</f>
        <v>0.33333333333333331</v>
      </c>
      <c r="I53" s="51"/>
      <c r="J53" s="7">
        <f>H53*I53/2</f>
        <v>0</v>
      </c>
      <c r="K53" s="54"/>
      <c r="M53" s="1" t="s">
        <v>388</v>
      </c>
      <c r="N53" s="1" t="s">
        <v>200</v>
      </c>
    </row>
    <row r="54" spans="4:15" ht="75" customHeight="1" x14ac:dyDescent="0.25">
      <c r="D54" s="69"/>
      <c r="E54" s="68"/>
      <c r="F54" s="2" t="s">
        <v>57</v>
      </c>
      <c r="G54" s="3" t="s">
        <v>194</v>
      </c>
      <c r="H54" s="7">
        <f>100%/3</f>
        <v>0.33333333333333331</v>
      </c>
      <c r="I54" s="51"/>
      <c r="J54" s="7">
        <f>H54*I54/2</f>
        <v>0</v>
      </c>
      <c r="K54" s="54"/>
      <c r="M54" s="1" t="s">
        <v>219</v>
      </c>
      <c r="N54" s="1" t="s">
        <v>245</v>
      </c>
    </row>
    <row r="55" spans="4:15" ht="130.5" customHeight="1" x14ac:dyDescent="0.25">
      <c r="D55" s="67"/>
      <c r="E55" s="65"/>
      <c r="F55" s="2" t="s">
        <v>58</v>
      </c>
      <c r="G55" s="19" t="s">
        <v>257</v>
      </c>
      <c r="H55" s="7">
        <f>100%/3</f>
        <v>0.33333333333333331</v>
      </c>
      <c r="I55" s="51"/>
      <c r="J55" s="7">
        <f>H55*I55/2</f>
        <v>0</v>
      </c>
      <c r="K55" s="54"/>
      <c r="M55" s="1" t="s">
        <v>327</v>
      </c>
      <c r="N55" s="1" t="s">
        <v>198</v>
      </c>
    </row>
    <row r="56" spans="4:15" ht="15" customHeight="1" x14ac:dyDescent="0.25">
      <c r="D56" s="13"/>
      <c r="E56" s="13"/>
      <c r="F56" s="2"/>
      <c r="G56" s="23" t="s">
        <v>7</v>
      </c>
      <c r="H56" s="28">
        <f>SUM(H53:H55)</f>
        <v>1</v>
      </c>
      <c r="I56" s="52"/>
      <c r="J56" s="28">
        <f>SUM(J53:J55)</f>
        <v>0</v>
      </c>
      <c r="K56" s="54"/>
    </row>
    <row r="57" spans="4:15" ht="75" customHeight="1" x14ac:dyDescent="0.25">
      <c r="D57" s="64" t="s">
        <v>59</v>
      </c>
      <c r="E57" s="64" t="s">
        <v>121</v>
      </c>
      <c r="F57" s="47" t="s">
        <v>60</v>
      </c>
      <c r="G57" s="3" t="s">
        <v>120</v>
      </c>
      <c r="H57" s="7">
        <f>100%/4</f>
        <v>0.25</v>
      </c>
      <c r="I57" s="51"/>
      <c r="J57" s="46">
        <f>H57*I57/2</f>
        <v>0</v>
      </c>
      <c r="K57" s="54"/>
      <c r="M57" s="1" t="s">
        <v>220</v>
      </c>
      <c r="N57" s="1" t="s">
        <v>198</v>
      </c>
    </row>
    <row r="58" spans="4:15" ht="75" customHeight="1" x14ac:dyDescent="0.25">
      <c r="D58" s="68"/>
      <c r="E58" s="68"/>
      <c r="F58" s="47" t="s">
        <v>61</v>
      </c>
      <c r="G58" s="3" t="s">
        <v>119</v>
      </c>
      <c r="H58" s="7">
        <f>100%/4</f>
        <v>0.25</v>
      </c>
      <c r="I58" s="51"/>
      <c r="J58" s="46">
        <f>H58*I58/2</f>
        <v>0</v>
      </c>
      <c r="K58" s="54"/>
      <c r="M58" s="1" t="s">
        <v>300</v>
      </c>
      <c r="N58" s="1" t="s">
        <v>198</v>
      </c>
      <c r="O58" s="1"/>
    </row>
    <row r="59" spans="4:15" ht="76.5" customHeight="1" x14ac:dyDescent="0.25">
      <c r="D59" s="68"/>
      <c r="E59" s="68"/>
      <c r="F59" s="47" t="s">
        <v>62</v>
      </c>
      <c r="G59" s="3" t="s">
        <v>117</v>
      </c>
      <c r="H59" s="7">
        <f>100%/4</f>
        <v>0.25</v>
      </c>
      <c r="I59" s="51"/>
      <c r="J59" s="46">
        <f>H59*I59/2</f>
        <v>0</v>
      </c>
      <c r="K59" s="54"/>
      <c r="M59" s="1" t="s">
        <v>222</v>
      </c>
      <c r="N59" s="1" t="s">
        <v>247</v>
      </c>
    </row>
    <row r="60" spans="4:15" ht="75" customHeight="1" x14ac:dyDescent="0.25">
      <c r="D60" s="68"/>
      <c r="E60" s="68"/>
      <c r="F60" s="47" t="s">
        <v>63</v>
      </c>
      <c r="G60" s="3" t="s">
        <v>118</v>
      </c>
      <c r="H60" s="7">
        <f>100%/4</f>
        <v>0.25</v>
      </c>
      <c r="I60" s="51"/>
      <c r="J60" s="46">
        <f>H60*I60/2</f>
        <v>0</v>
      </c>
      <c r="K60" s="54"/>
      <c r="M60" s="1" t="s">
        <v>221</v>
      </c>
      <c r="N60" s="1" t="s">
        <v>245</v>
      </c>
    </row>
    <row r="61" spans="4:15" ht="15" customHeight="1" x14ac:dyDescent="0.25">
      <c r="D61" s="2"/>
      <c r="E61" s="3"/>
      <c r="F61" s="2"/>
      <c r="G61" s="23" t="s">
        <v>7</v>
      </c>
      <c r="H61" s="28">
        <f>SUM(H57:H60)</f>
        <v>1</v>
      </c>
      <c r="I61" s="52"/>
      <c r="J61" s="28">
        <f>SUM(J57:J60)</f>
        <v>0</v>
      </c>
      <c r="K61" s="54"/>
    </row>
    <row r="62" spans="4:15" ht="117.75" customHeight="1" x14ac:dyDescent="0.25">
      <c r="D62" s="66" t="s">
        <v>64</v>
      </c>
      <c r="E62" s="64" t="s">
        <v>122</v>
      </c>
      <c r="F62" s="47" t="s">
        <v>65</v>
      </c>
      <c r="G62" s="3" t="s">
        <v>123</v>
      </c>
      <c r="H62" s="7">
        <f>100%/3</f>
        <v>0.33333333333333331</v>
      </c>
      <c r="I62" s="51"/>
      <c r="J62" s="46">
        <f t="shared" ref="J62:J70" si="4">H62*I62/2</f>
        <v>0</v>
      </c>
      <c r="K62" s="54"/>
      <c r="M62" s="1" t="s">
        <v>301</v>
      </c>
      <c r="N62" s="1" t="s">
        <v>246</v>
      </c>
    </row>
    <row r="63" spans="4:15" ht="75" customHeight="1" x14ac:dyDescent="0.25">
      <c r="D63" s="69"/>
      <c r="E63" s="68"/>
      <c r="F63" s="47" t="s">
        <v>66</v>
      </c>
      <c r="G63" s="3" t="s">
        <v>124</v>
      </c>
      <c r="H63" s="7">
        <f>100%/3</f>
        <v>0.33333333333333331</v>
      </c>
      <c r="I63" s="51"/>
      <c r="J63" s="46">
        <f t="shared" si="4"/>
        <v>0</v>
      </c>
      <c r="K63" s="54"/>
      <c r="M63" s="1" t="s">
        <v>252</v>
      </c>
      <c r="N63" s="1" t="s">
        <v>198</v>
      </c>
    </row>
    <row r="64" spans="4:15" ht="75" customHeight="1" x14ac:dyDescent="0.25">
      <c r="D64" s="67"/>
      <c r="E64" s="65"/>
      <c r="F64" s="47" t="s">
        <v>67</v>
      </c>
      <c r="G64" s="3" t="s">
        <v>224</v>
      </c>
      <c r="H64" s="7">
        <f>100%/3</f>
        <v>0.33333333333333331</v>
      </c>
      <c r="I64" s="51"/>
      <c r="J64" s="46">
        <f t="shared" si="4"/>
        <v>0</v>
      </c>
      <c r="K64" s="54"/>
      <c r="M64" s="1" t="s">
        <v>223</v>
      </c>
      <c r="N64" s="1" t="s">
        <v>245</v>
      </c>
    </row>
    <row r="65" spans="2:15" ht="15" customHeight="1" x14ac:dyDescent="0.25">
      <c r="D65" s="13"/>
      <c r="E65" s="13"/>
      <c r="F65" s="2"/>
      <c r="G65" s="23" t="s">
        <v>7</v>
      </c>
      <c r="H65" s="29">
        <f>SUM(H62:H64)</f>
        <v>1</v>
      </c>
      <c r="I65" s="52"/>
      <c r="J65" s="28">
        <f>SUM(J62:J64)</f>
        <v>0</v>
      </c>
      <c r="K65" s="54"/>
    </row>
    <row r="66" spans="2:15" ht="108.75" customHeight="1" x14ac:dyDescent="0.25">
      <c r="D66" s="66" t="s">
        <v>68</v>
      </c>
      <c r="E66" s="64" t="s">
        <v>125</v>
      </c>
      <c r="F66" s="47" t="s">
        <v>69</v>
      </c>
      <c r="G66" s="3" t="s">
        <v>376</v>
      </c>
      <c r="H66" s="7">
        <f>100%/5</f>
        <v>0.2</v>
      </c>
      <c r="I66" s="51"/>
      <c r="J66" s="46">
        <f t="shared" si="4"/>
        <v>0</v>
      </c>
      <c r="K66" s="54"/>
      <c r="M66" s="1" t="s">
        <v>225</v>
      </c>
      <c r="N66" s="1" t="s">
        <v>247</v>
      </c>
    </row>
    <row r="67" spans="2:15" ht="75" customHeight="1" x14ac:dyDescent="0.25">
      <c r="D67" s="69"/>
      <c r="E67" s="68"/>
      <c r="F67" s="47" t="s">
        <v>70</v>
      </c>
      <c r="G67" s="3" t="s">
        <v>391</v>
      </c>
      <c r="H67" s="7">
        <f>100%/5</f>
        <v>0.2</v>
      </c>
      <c r="I67" s="51"/>
      <c r="J67" s="46">
        <f t="shared" si="4"/>
        <v>0</v>
      </c>
      <c r="K67" s="54"/>
      <c r="M67" s="1" t="s">
        <v>390</v>
      </c>
      <c r="N67" s="1" t="s">
        <v>247</v>
      </c>
    </row>
    <row r="68" spans="2:15" ht="75" customHeight="1" x14ac:dyDescent="0.25">
      <c r="D68" s="69"/>
      <c r="E68" s="68"/>
      <c r="F68" s="47" t="s">
        <v>71</v>
      </c>
      <c r="G68" s="3" t="s">
        <v>302</v>
      </c>
      <c r="H68" s="7">
        <f>100%/5</f>
        <v>0.2</v>
      </c>
      <c r="I68" s="51"/>
      <c r="J68" s="46">
        <f t="shared" si="4"/>
        <v>0</v>
      </c>
      <c r="K68" s="54"/>
      <c r="M68" s="1" t="s">
        <v>303</v>
      </c>
      <c r="N68" s="1" t="s">
        <v>259</v>
      </c>
      <c r="O68" s="1"/>
    </row>
    <row r="69" spans="2:15" ht="78" customHeight="1" x14ac:dyDescent="0.25">
      <c r="D69" s="69"/>
      <c r="E69" s="68"/>
      <c r="F69" s="47" t="s">
        <v>72</v>
      </c>
      <c r="G69" s="3" t="s">
        <v>227</v>
      </c>
      <c r="H69" s="7">
        <f>100%/5</f>
        <v>0.2</v>
      </c>
      <c r="I69" s="51"/>
      <c r="J69" s="46">
        <f t="shared" si="4"/>
        <v>0</v>
      </c>
      <c r="K69" s="54"/>
      <c r="M69" s="1" t="s">
        <v>253</v>
      </c>
      <c r="N69" s="1" t="s">
        <v>247</v>
      </c>
    </row>
    <row r="70" spans="2:15" ht="75" customHeight="1" x14ac:dyDescent="0.25">
      <c r="D70" s="67"/>
      <c r="E70" s="65"/>
      <c r="F70" s="47" t="s">
        <v>73</v>
      </c>
      <c r="G70" s="3" t="s">
        <v>128</v>
      </c>
      <c r="H70" s="7">
        <f>100%/5</f>
        <v>0.2</v>
      </c>
      <c r="I70" s="51"/>
      <c r="J70" s="46">
        <f t="shared" si="4"/>
        <v>0</v>
      </c>
      <c r="K70" s="54"/>
      <c r="M70" s="1" t="s">
        <v>304</v>
      </c>
      <c r="N70" s="1" t="s">
        <v>200</v>
      </c>
    </row>
    <row r="71" spans="2:15" ht="15" customHeight="1" x14ac:dyDescent="0.25">
      <c r="D71" s="2"/>
      <c r="E71" s="3"/>
      <c r="F71" s="2"/>
      <c r="G71" s="23" t="s">
        <v>7</v>
      </c>
      <c r="H71" s="30">
        <f>SUM(H66:H70)</f>
        <v>1</v>
      </c>
      <c r="I71" s="52"/>
      <c r="J71" s="30">
        <f>SUM(J66:J70)</f>
        <v>0</v>
      </c>
      <c r="K71" s="54"/>
    </row>
    <row r="72" spans="2:15" ht="112.5" customHeight="1" x14ac:dyDescent="0.25">
      <c r="D72" s="2" t="s">
        <v>74</v>
      </c>
      <c r="E72" s="3" t="s">
        <v>374</v>
      </c>
      <c r="F72" s="47" t="s">
        <v>75</v>
      </c>
      <c r="G72" s="3" t="s">
        <v>305</v>
      </c>
      <c r="H72" s="7">
        <f>100%/1</f>
        <v>1</v>
      </c>
      <c r="I72" s="51"/>
      <c r="J72" s="46">
        <f>H72*I72/2</f>
        <v>0</v>
      </c>
      <c r="K72" s="54"/>
      <c r="M72" s="1" t="s">
        <v>228</v>
      </c>
      <c r="N72" s="1" t="s">
        <v>200</v>
      </c>
    </row>
    <row r="73" spans="2:15" ht="15" customHeight="1" x14ac:dyDescent="0.25">
      <c r="D73" s="2"/>
      <c r="E73" s="2"/>
      <c r="F73" s="2"/>
      <c r="G73" s="23" t="s">
        <v>7</v>
      </c>
      <c r="H73" s="29">
        <f>SUM(H72)</f>
        <v>1</v>
      </c>
      <c r="I73" s="52"/>
      <c r="J73" s="29">
        <f>SUM(J72)</f>
        <v>0</v>
      </c>
      <c r="K73" s="54"/>
    </row>
    <row r="74" spans="2:15" ht="94.5" customHeight="1" x14ac:dyDescent="0.25">
      <c r="B74" s="8"/>
      <c r="C74" s="1"/>
      <c r="D74" s="66" t="s">
        <v>77</v>
      </c>
      <c r="E74" s="64" t="s">
        <v>130</v>
      </c>
      <c r="F74" s="47" t="s">
        <v>78</v>
      </c>
      <c r="G74" s="3" t="s">
        <v>375</v>
      </c>
      <c r="H74" s="18">
        <f>100%/4</f>
        <v>0.25</v>
      </c>
      <c r="I74" s="51"/>
      <c r="J74" s="46">
        <f>H74*I74/2</f>
        <v>0</v>
      </c>
      <c r="K74" s="54"/>
      <c r="M74" s="1" t="s">
        <v>229</v>
      </c>
      <c r="N74" s="1" t="s">
        <v>247</v>
      </c>
    </row>
    <row r="75" spans="2:15" ht="90" customHeight="1" x14ac:dyDescent="0.25">
      <c r="D75" s="69"/>
      <c r="E75" s="68"/>
      <c r="F75" s="47" t="s">
        <v>79</v>
      </c>
      <c r="G75" s="3" t="s">
        <v>132</v>
      </c>
      <c r="H75" s="18">
        <f>100%/4</f>
        <v>0.25</v>
      </c>
      <c r="I75" s="51"/>
      <c r="J75" s="46">
        <f>H75*I75/2</f>
        <v>0</v>
      </c>
      <c r="K75" s="54"/>
      <c r="M75" s="1" t="s">
        <v>328</v>
      </c>
      <c r="N75" s="1" t="s">
        <v>200</v>
      </c>
    </row>
    <row r="76" spans="2:15" ht="75" customHeight="1" x14ac:dyDescent="0.25">
      <c r="D76" s="69"/>
      <c r="E76" s="68"/>
      <c r="F76" s="47" t="s">
        <v>80</v>
      </c>
      <c r="G76" s="3" t="s">
        <v>133</v>
      </c>
      <c r="H76" s="18">
        <f>100%/4</f>
        <v>0.25</v>
      </c>
      <c r="I76" s="51"/>
      <c r="J76" s="46">
        <f>H76*I76/2</f>
        <v>0</v>
      </c>
      <c r="K76" s="54"/>
      <c r="M76" s="1" t="s">
        <v>306</v>
      </c>
      <c r="N76" s="1" t="s">
        <v>247</v>
      </c>
    </row>
    <row r="77" spans="2:15" ht="75" customHeight="1" x14ac:dyDescent="0.25">
      <c r="D77" s="67"/>
      <c r="E77" s="65"/>
      <c r="F77" s="47" t="s">
        <v>81</v>
      </c>
      <c r="G77" s="3" t="s">
        <v>134</v>
      </c>
      <c r="H77" s="18">
        <f>100%/4</f>
        <v>0.25</v>
      </c>
      <c r="I77" s="51"/>
      <c r="J77" s="46">
        <f>H77*I77/2</f>
        <v>0</v>
      </c>
      <c r="K77" s="54"/>
      <c r="M77" s="1" t="s">
        <v>307</v>
      </c>
      <c r="N77" s="1" t="s">
        <v>245</v>
      </c>
    </row>
    <row r="78" spans="2:15" ht="15" customHeight="1" x14ac:dyDescent="0.25">
      <c r="D78" s="13"/>
      <c r="E78" s="13"/>
      <c r="F78" s="2"/>
      <c r="G78" s="23" t="s">
        <v>7</v>
      </c>
      <c r="H78" s="24">
        <f>SUM(H74:H77)</f>
        <v>1</v>
      </c>
      <c r="I78" s="52"/>
      <c r="J78" s="24">
        <f>SUM(J74:J77)</f>
        <v>0</v>
      </c>
      <c r="K78" s="54"/>
    </row>
    <row r="79" spans="2:15" ht="141.75" customHeight="1" x14ac:dyDescent="0.25">
      <c r="D79" s="66" t="s">
        <v>82</v>
      </c>
      <c r="E79" s="64" t="s">
        <v>135</v>
      </c>
      <c r="F79" s="47" t="s">
        <v>83</v>
      </c>
      <c r="G79" s="3" t="s">
        <v>136</v>
      </c>
      <c r="H79" s="18">
        <f>100%/3</f>
        <v>0.33333333333333331</v>
      </c>
      <c r="I79" s="51"/>
      <c r="J79" s="46">
        <f>H79*I79/2</f>
        <v>0</v>
      </c>
      <c r="K79" s="54"/>
      <c r="M79" s="1" t="s">
        <v>308</v>
      </c>
      <c r="N79" s="1" t="s">
        <v>246</v>
      </c>
    </row>
    <row r="80" spans="2:15" ht="75" customHeight="1" x14ac:dyDescent="0.25">
      <c r="D80" s="69"/>
      <c r="E80" s="68"/>
      <c r="F80" s="47" t="s">
        <v>84</v>
      </c>
      <c r="G80" s="3" t="s">
        <v>137</v>
      </c>
      <c r="H80" s="18">
        <f>100%/3</f>
        <v>0.33333333333333331</v>
      </c>
      <c r="I80" s="51"/>
      <c r="J80" s="46">
        <f>H80*I80/2</f>
        <v>0</v>
      </c>
      <c r="K80" s="54"/>
      <c r="M80" s="1" t="s">
        <v>309</v>
      </c>
      <c r="N80" s="1" t="s">
        <v>198</v>
      </c>
    </row>
    <row r="81" spans="2:14" ht="75" customHeight="1" x14ac:dyDescent="0.25">
      <c r="D81" s="67"/>
      <c r="E81" s="65"/>
      <c r="F81" s="47" t="s">
        <v>85</v>
      </c>
      <c r="G81" s="3" t="s">
        <v>310</v>
      </c>
      <c r="H81" s="18">
        <f>100%/3</f>
        <v>0.33333333333333331</v>
      </c>
      <c r="I81" s="51"/>
      <c r="J81" s="46">
        <f>H81*I81/2</f>
        <v>0</v>
      </c>
      <c r="K81" s="55"/>
      <c r="M81" s="1" t="s">
        <v>311</v>
      </c>
      <c r="N81" s="1" t="s">
        <v>198</v>
      </c>
    </row>
    <row r="82" spans="2:14" ht="15" customHeight="1" x14ac:dyDescent="0.25">
      <c r="B82" s="8"/>
      <c r="C82" s="1"/>
      <c r="D82" s="2"/>
      <c r="E82" s="3"/>
      <c r="F82" s="2"/>
      <c r="G82" s="23" t="s">
        <v>7</v>
      </c>
      <c r="H82" s="29">
        <f>SUM(H79:H81)</f>
        <v>1</v>
      </c>
      <c r="I82" s="52"/>
      <c r="J82" s="29">
        <f>SUM(J79:J81)</f>
        <v>0</v>
      </c>
      <c r="K82" s="54"/>
    </row>
    <row r="83" spans="2:14" ht="111" customHeight="1" x14ac:dyDescent="0.25">
      <c r="D83" s="66" t="s">
        <v>86</v>
      </c>
      <c r="E83" s="64" t="s">
        <v>254</v>
      </c>
      <c r="F83" s="47" t="s">
        <v>87</v>
      </c>
      <c r="G83" s="3" t="s">
        <v>138</v>
      </c>
      <c r="H83" s="7">
        <f t="shared" ref="H83:H91" si="5">100%/9</f>
        <v>0.1111111111111111</v>
      </c>
      <c r="I83" s="51"/>
      <c r="J83" s="46">
        <f t="shared" ref="J83:J91" si="6">H83*I83/2</f>
        <v>0</v>
      </c>
      <c r="K83" s="54"/>
      <c r="M83" s="36" t="s">
        <v>394</v>
      </c>
      <c r="N83" s="1" t="s">
        <v>246</v>
      </c>
    </row>
    <row r="84" spans="2:14" ht="75" customHeight="1" x14ac:dyDescent="0.25">
      <c r="D84" s="69"/>
      <c r="E84" s="68"/>
      <c r="F84" s="47" t="s">
        <v>88</v>
      </c>
      <c r="G84" s="3" t="s">
        <v>255</v>
      </c>
      <c r="H84" s="7">
        <f t="shared" si="5"/>
        <v>0.1111111111111111</v>
      </c>
      <c r="I84" s="51"/>
      <c r="J84" s="46">
        <f t="shared" si="6"/>
        <v>0</v>
      </c>
      <c r="K84" s="54"/>
      <c r="M84" s="1" t="s">
        <v>230</v>
      </c>
      <c r="N84" s="1" t="s">
        <v>247</v>
      </c>
    </row>
    <row r="85" spans="2:14" ht="75" customHeight="1" x14ac:dyDescent="0.25">
      <c r="D85" s="69"/>
      <c r="E85" s="68"/>
      <c r="F85" s="47" t="s">
        <v>89</v>
      </c>
      <c r="G85" s="3" t="s">
        <v>139</v>
      </c>
      <c r="H85" s="7">
        <f t="shared" si="5"/>
        <v>0.1111111111111111</v>
      </c>
      <c r="I85" s="51"/>
      <c r="J85" s="46">
        <f t="shared" si="6"/>
        <v>0</v>
      </c>
      <c r="K85" s="54"/>
      <c r="M85" s="1" t="s">
        <v>312</v>
      </c>
      <c r="N85" s="1" t="s">
        <v>198</v>
      </c>
    </row>
    <row r="86" spans="2:14" ht="75" customHeight="1" x14ac:dyDescent="0.25">
      <c r="D86" s="69"/>
      <c r="E86" s="68"/>
      <c r="F86" s="47" t="s">
        <v>90</v>
      </c>
      <c r="G86" s="3" t="s">
        <v>318</v>
      </c>
      <c r="H86" s="7">
        <f t="shared" si="5"/>
        <v>0.1111111111111111</v>
      </c>
      <c r="I86" s="51"/>
      <c r="J86" s="46">
        <f t="shared" si="6"/>
        <v>0</v>
      </c>
      <c r="K86" s="54"/>
      <c r="M86" s="1" t="s">
        <v>317</v>
      </c>
      <c r="N86" s="1" t="s">
        <v>198</v>
      </c>
    </row>
    <row r="87" spans="2:14" ht="75" customHeight="1" x14ac:dyDescent="0.25">
      <c r="D87" s="69"/>
      <c r="E87" s="68"/>
      <c r="F87" s="47" t="s">
        <v>91</v>
      </c>
      <c r="G87" s="3" t="s">
        <v>140</v>
      </c>
      <c r="H87" s="7">
        <f t="shared" si="5"/>
        <v>0.1111111111111111</v>
      </c>
      <c r="I87" s="51"/>
      <c r="J87" s="46">
        <f t="shared" si="6"/>
        <v>0</v>
      </c>
      <c r="K87" s="54"/>
      <c r="M87" s="1" t="s">
        <v>313</v>
      </c>
      <c r="N87" s="1" t="s">
        <v>247</v>
      </c>
    </row>
    <row r="88" spans="2:14" ht="75" customHeight="1" x14ac:dyDescent="0.25">
      <c r="D88" s="69"/>
      <c r="E88" s="68"/>
      <c r="F88" s="47" t="s">
        <v>92</v>
      </c>
      <c r="G88" s="3" t="s">
        <v>141</v>
      </c>
      <c r="H88" s="7">
        <f t="shared" si="5"/>
        <v>0.1111111111111111</v>
      </c>
      <c r="I88" s="51"/>
      <c r="J88" s="46">
        <f t="shared" si="6"/>
        <v>0</v>
      </c>
      <c r="K88" s="54"/>
      <c r="M88" s="1" t="s">
        <v>231</v>
      </c>
      <c r="N88" s="1" t="s">
        <v>198</v>
      </c>
    </row>
    <row r="89" spans="2:14" ht="75" customHeight="1" x14ac:dyDescent="0.25">
      <c r="D89" s="69"/>
      <c r="E89" s="68"/>
      <c r="F89" s="47" t="s">
        <v>93</v>
      </c>
      <c r="G89" s="3" t="s">
        <v>142</v>
      </c>
      <c r="H89" s="7">
        <f t="shared" si="5"/>
        <v>0.1111111111111111</v>
      </c>
      <c r="I89" s="51"/>
      <c r="J89" s="46">
        <f t="shared" si="6"/>
        <v>0</v>
      </c>
      <c r="K89" s="54"/>
      <c r="M89" s="1" t="s">
        <v>232</v>
      </c>
      <c r="N89" s="1" t="s">
        <v>247</v>
      </c>
    </row>
    <row r="90" spans="2:14" ht="93" customHeight="1" x14ac:dyDescent="0.25">
      <c r="D90" s="69"/>
      <c r="E90" s="68"/>
      <c r="F90" s="47" t="s">
        <v>94</v>
      </c>
      <c r="G90" s="3" t="s">
        <v>143</v>
      </c>
      <c r="H90" s="7">
        <f t="shared" si="5"/>
        <v>0.1111111111111111</v>
      </c>
      <c r="I90" s="51"/>
      <c r="J90" s="46">
        <f t="shared" si="6"/>
        <v>0</v>
      </c>
      <c r="K90" s="54"/>
      <c r="M90" s="1" t="s">
        <v>316</v>
      </c>
      <c r="N90" s="1" t="s">
        <v>200</v>
      </c>
    </row>
    <row r="91" spans="2:14" ht="75" customHeight="1" x14ac:dyDescent="0.25">
      <c r="D91" s="67"/>
      <c r="E91" s="65"/>
      <c r="F91" s="47" t="s">
        <v>95</v>
      </c>
      <c r="G91" s="3" t="s">
        <v>144</v>
      </c>
      <c r="H91" s="7">
        <f t="shared" si="5"/>
        <v>0.1111111111111111</v>
      </c>
      <c r="I91" s="51"/>
      <c r="J91" s="46">
        <f t="shared" si="6"/>
        <v>0</v>
      </c>
      <c r="K91" s="54"/>
      <c r="M91" s="1" t="s">
        <v>314</v>
      </c>
      <c r="N91" s="1" t="s">
        <v>200</v>
      </c>
    </row>
    <row r="92" spans="2:14" ht="15" customHeight="1" x14ac:dyDescent="0.25">
      <c r="D92" s="13"/>
      <c r="E92" s="13"/>
      <c r="F92" s="2"/>
      <c r="G92" s="23" t="s">
        <v>7</v>
      </c>
      <c r="H92" s="29">
        <f>SUM(H83:H91)</f>
        <v>1.0000000000000002</v>
      </c>
      <c r="I92" s="52"/>
      <c r="J92" s="29">
        <f>SUM(J83:J91)</f>
        <v>0</v>
      </c>
      <c r="K92" s="54"/>
    </row>
    <row r="93" spans="2:14" ht="75" customHeight="1" x14ac:dyDescent="0.25">
      <c r="D93" s="66" t="s">
        <v>76</v>
      </c>
      <c r="E93" s="64" t="s">
        <v>145</v>
      </c>
      <c r="F93" s="47" t="s">
        <v>96</v>
      </c>
      <c r="G93" s="3" t="s">
        <v>146</v>
      </c>
      <c r="H93" s="7">
        <f>100%/2</f>
        <v>0.5</v>
      </c>
      <c r="I93" s="51"/>
      <c r="J93" s="46">
        <f>H93*I93/2</f>
        <v>0</v>
      </c>
      <c r="K93" s="54"/>
      <c r="M93" s="1" t="s">
        <v>353</v>
      </c>
      <c r="N93" s="1" t="s">
        <v>247</v>
      </c>
    </row>
    <row r="94" spans="2:14" ht="75" customHeight="1" x14ac:dyDescent="0.25">
      <c r="D94" s="67"/>
      <c r="E94" s="65"/>
      <c r="F94" s="47" t="s">
        <v>97</v>
      </c>
      <c r="G94" s="3" t="s">
        <v>147</v>
      </c>
      <c r="H94" s="7">
        <f>100%/2</f>
        <v>0.5</v>
      </c>
      <c r="I94" s="51"/>
      <c r="J94" s="46">
        <f>H94*I94/2</f>
        <v>0</v>
      </c>
      <c r="K94" s="55"/>
      <c r="M94" s="1" t="s">
        <v>354</v>
      </c>
      <c r="N94" s="1" t="s">
        <v>247</v>
      </c>
    </row>
    <row r="95" spans="2:14" ht="15" customHeight="1" x14ac:dyDescent="0.25">
      <c r="D95" s="13"/>
      <c r="E95" s="13"/>
      <c r="F95" s="13"/>
      <c r="G95" s="23" t="s">
        <v>7</v>
      </c>
      <c r="H95" s="29">
        <f>SUM(H93:H94)</f>
        <v>1</v>
      </c>
      <c r="I95" s="52"/>
      <c r="J95" s="29">
        <f>SUM(J93:J94)</f>
        <v>0</v>
      </c>
      <c r="K95" s="54"/>
    </row>
    <row r="96" spans="2:14" ht="75" customHeight="1" x14ac:dyDescent="0.25">
      <c r="D96" s="66" t="s">
        <v>98</v>
      </c>
      <c r="E96" s="64" t="s">
        <v>148</v>
      </c>
      <c r="F96" s="20" t="s">
        <v>99</v>
      </c>
      <c r="G96" s="21" t="s">
        <v>319</v>
      </c>
      <c r="H96" s="7">
        <f>100%/2</f>
        <v>0.5</v>
      </c>
      <c r="I96" s="51"/>
      <c r="J96" s="7">
        <f>H96*I96/2</f>
        <v>0</v>
      </c>
      <c r="K96" s="54"/>
      <c r="M96" s="1" t="s">
        <v>355</v>
      </c>
      <c r="N96" s="1" t="s">
        <v>247</v>
      </c>
    </row>
    <row r="97" spans="4:15" ht="75" customHeight="1" x14ac:dyDescent="0.25">
      <c r="D97" s="67"/>
      <c r="E97" s="65"/>
      <c r="F97" s="49" t="s">
        <v>100</v>
      </c>
      <c r="G97" s="21" t="s">
        <v>149</v>
      </c>
      <c r="H97" s="7">
        <f>100%/2</f>
        <v>0.5</v>
      </c>
      <c r="I97" s="51"/>
      <c r="J97" s="46">
        <f>H97*I97/2</f>
        <v>0</v>
      </c>
      <c r="K97" s="54"/>
      <c r="M97" s="1" t="s">
        <v>237</v>
      </c>
      <c r="N97" s="1" t="s">
        <v>245</v>
      </c>
    </row>
    <row r="98" spans="4:15" ht="15" customHeight="1" x14ac:dyDescent="0.25">
      <c r="D98" s="13"/>
      <c r="E98" s="13"/>
      <c r="F98" s="13"/>
      <c r="G98" s="31" t="s">
        <v>7</v>
      </c>
      <c r="H98" s="29">
        <f>SUM(H96:H97)</f>
        <v>1</v>
      </c>
      <c r="I98" s="52"/>
      <c r="J98" s="29">
        <f>SUM(J96:J97)</f>
        <v>0</v>
      </c>
      <c r="K98" s="54"/>
    </row>
    <row r="99" spans="4:15" ht="75" customHeight="1" x14ac:dyDescent="0.25">
      <c r="D99" s="66" t="s">
        <v>101</v>
      </c>
      <c r="E99" s="64" t="s">
        <v>150</v>
      </c>
      <c r="F99" s="49" t="s">
        <v>102</v>
      </c>
      <c r="G99" s="21" t="s">
        <v>151</v>
      </c>
      <c r="H99" s="7">
        <f>100%/5</f>
        <v>0.2</v>
      </c>
      <c r="I99" s="51"/>
      <c r="J99" s="46">
        <f>H99*I99/2</f>
        <v>0</v>
      </c>
      <c r="K99" s="54"/>
      <c r="M99" s="1" t="s">
        <v>236</v>
      </c>
      <c r="N99" s="1" t="s">
        <v>245</v>
      </c>
    </row>
    <row r="100" spans="4:15" ht="75" customHeight="1" x14ac:dyDescent="0.25">
      <c r="D100" s="69"/>
      <c r="E100" s="68"/>
      <c r="F100" s="49" t="s">
        <v>103</v>
      </c>
      <c r="G100" s="21" t="s">
        <v>152</v>
      </c>
      <c r="H100" s="7">
        <f>100%/5</f>
        <v>0.2</v>
      </c>
      <c r="I100" s="51"/>
      <c r="J100" s="46">
        <f>H100*I100/2</f>
        <v>0</v>
      </c>
      <c r="K100" s="54"/>
      <c r="M100" s="1" t="s">
        <v>238</v>
      </c>
      <c r="N100" s="1" t="s">
        <v>198</v>
      </c>
    </row>
    <row r="101" spans="4:15" ht="75" customHeight="1" x14ac:dyDescent="0.25">
      <c r="D101" s="69"/>
      <c r="E101" s="68"/>
      <c r="F101" s="49" t="s">
        <v>104</v>
      </c>
      <c r="G101" s="21" t="s">
        <v>153</v>
      </c>
      <c r="H101" s="7">
        <f>100%/5</f>
        <v>0.2</v>
      </c>
      <c r="I101" s="51"/>
      <c r="J101" s="46">
        <f>H101*I101/2</f>
        <v>0</v>
      </c>
      <c r="K101" s="54"/>
      <c r="M101" s="1" t="s">
        <v>239</v>
      </c>
      <c r="N101" s="1" t="s">
        <v>198</v>
      </c>
    </row>
    <row r="102" spans="4:15" ht="75" customHeight="1" x14ac:dyDescent="0.25">
      <c r="D102" s="69"/>
      <c r="E102" s="68"/>
      <c r="F102" s="49" t="s">
        <v>105</v>
      </c>
      <c r="G102" s="21" t="s">
        <v>154</v>
      </c>
      <c r="H102" s="7">
        <f>100%/5</f>
        <v>0.2</v>
      </c>
      <c r="I102" s="51"/>
      <c r="J102" s="46">
        <f>H102*I102/2</f>
        <v>0</v>
      </c>
      <c r="K102" s="54"/>
      <c r="M102" s="1" t="s">
        <v>315</v>
      </c>
      <c r="N102" s="1" t="s">
        <v>247</v>
      </c>
    </row>
    <row r="103" spans="4:15" ht="75" customHeight="1" x14ac:dyDescent="0.25">
      <c r="D103" s="67"/>
      <c r="E103" s="65"/>
      <c r="F103" s="49" t="s">
        <v>106</v>
      </c>
      <c r="G103" s="21" t="s">
        <v>240</v>
      </c>
      <c r="H103" s="7">
        <f>100%/5</f>
        <v>0.2</v>
      </c>
      <c r="I103" s="51"/>
      <c r="J103" s="46">
        <f>H103*I103/2</f>
        <v>0</v>
      </c>
      <c r="K103" s="54"/>
      <c r="M103" s="1" t="s">
        <v>241</v>
      </c>
      <c r="N103" s="1" t="s">
        <v>245</v>
      </c>
    </row>
    <row r="104" spans="4:15" ht="15" customHeight="1" x14ac:dyDescent="0.25">
      <c r="D104" s="13"/>
      <c r="E104" s="13"/>
      <c r="F104" s="13"/>
      <c r="G104" s="23" t="s">
        <v>7</v>
      </c>
      <c r="H104" s="29">
        <f>SUM(H99:H103)</f>
        <v>1</v>
      </c>
      <c r="I104" s="52"/>
      <c r="J104" s="29">
        <f>SUM(J99:J103)</f>
        <v>0</v>
      </c>
      <c r="K104" s="54"/>
    </row>
    <row r="105" spans="4:15" ht="75" customHeight="1" x14ac:dyDescent="0.25">
      <c r="D105" s="20" t="s">
        <v>107</v>
      </c>
      <c r="E105" s="21" t="s">
        <v>155</v>
      </c>
      <c r="F105" s="49" t="s">
        <v>108</v>
      </c>
      <c r="G105" s="21" t="s">
        <v>156</v>
      </c>
      <c r="H105" s="7">
        <f>100%/1</f>
        <v>1</v>
      </c>
      <c r="I105" s="51"/>
      <c r="J105" s="46">
        <f>H105*I105/2</f>
        <v>0</v>
      </c>
      <c r="K105" s="54"/>
      <c r="M105" s="1" t="s">
        <v>242</v>
      </c>
      <c r="N105" s="1" t="s">
        <v>245</v>
      </c>
    </row>
    <row r="106" spans="4:15" ht="15" customHeight="1" x14ac:dyDescent="0.25">
      <c r="D106" s="13"/>
      <c r="E106" s="13"/>
      <c r="F106" s="13"/>
      <c r="G106" s="23" t="s">
        <v>7</v>
      </c>
      <c r="H106" s="29">
        <f>SUM(H105)</f>
        <v>1</v>
      </c>
      <c r="I106" s="52"/>
      <c r="J106" s="29">
        <f>SUM(J105)</f>
        <v>0</v>
      </c>
      <c r="K106" s="54"/>
    </row>
    <row r="107" spans="4:15" ht="75" customHeight="1" x14ac:dyDescent="0.25">
      <c r="D107" s="66" t="s">
        <v>109</v>
      </c>
      <c r="E107" s="64" t="s">
        <v>157</v>
      </c>
      <c r="F107" s="49" t="s">
        <v>110</v>
      </c>
      <c r="G107" s="21" t="s">
        <v>158</v>
      </c>
      <c r="H107" s="7">
        <f>100%/2</f>
        <v>0.5</v>
      </c>
      <c r="I107" s="51"/>
      <c r="J107" s="46">
        <f>H107*I107/2</f>
        <v>0</v>
      </c>
      <c r="K107" s="54"/>
      <c r="M107" s="1" t="s">
        <v>243</v>
      </c>
      <c r="N107" s="1" t="s">
        <v>245</v>
      </c>
    </row>
    <row r="108" spans="4:15" ht="75" customHeight="1" x14ac:dyDescent="0.25">
      <c r="D108" s="67"/>
      <c r="E108" s="65"/>
      <c r="F108" s="49" t="s">
        <v>111</v>
      </c>
      <c r="G108" s="21" t="s">
        <v>159</v>
      </c>
      <c r="H108" s="7">
        <f>100%/2</f>
        <v>0.5</v>
      </c>
      <c r="I108" s="51"/>
      <c r="J108" s="46">
        <f>H108*I108/2</f>
        <v>0</v>
      </c>
      <c r="K108" s="54"/>
      <c r="M108" s="1" t="s">
        <v>244</v>
      </c>
      <c r="N108" s="1" t="s">
        <v>245</v>
      </c>
    </row>
    <row r="109" spans="4:15" ht="15" customHeight="1" x14ac:dyDescent="0.25">
      <c r="D109" s="13"/>
      <c r="E109" s="13"/>
      <c r="F109" s="13"/>
      <c r="G109" s="23" t="s">
        <v>7</v>
      </c>
      <c r="H109" s="29">
        <f>SUM(H107:H108)</f>
        <v>1</v>
      </c>
      <c r="I109" s="26"/>
      <c r="J109" s="29">
        <f>SUM(J107:J108)</f>
        <v>0</v>
      </c>
      <c r="K109" s="13"/>
      <c r="L109" s="11" t="s">
        <v>404</v>
      </c>
      <c r="M109" s="12"/>
    </row>
    <row r="110" spans="4:15" ht="35.25" customHeight="1" x14ac:dyDescent="0.25">
      <c r="L110" s="10" t="s">
        <v>403</v>
      </c>
      <c r="M110" s="10" t="s">
        <v>331</v>
      </c>
      <c r="N110" s="10" t="s">
        <v>379</v>
      </c>
      <c r="O110" s="10" t="s">
        <v>400</v>
      </c>
    </row>
    <row r="111" spans="4:15" ht="15" customHeight="1" x14ac:dyDescent="0.25">
      <c r="L111" s="6">
        <v>1</v>
      </c>
      <c r="M111" s="13" t="s">
        <v>4</v>
      </c>
      <c r="N111" s="14">
        <f>J5</f>
        <v>0</v>
      </c>
      <c r="O111" s="13"/>
    </row>
    <row r="112" spans="4:15" ht="15" customHeight="1" x14ac:dyDescent="0.25">
      <c r="L112" s="13"/>
      <c r="M112" s="13" t="s">
        <v>8</v>
      </c>
      <c r="N112" s="14">
        <f>J12</f>
        <v>0</v>
      </c>
      <c r="O112" s="13"/>
    </row>
    <row r="113" spans="12:15" ht="15" customHeight="1" x14ac:dyDescent="0.25">
      <c r="L113" s="13"/>
      <c r="M113" s="13" t="s">
        <v>15</v>
      </c>
      <c r="N113" s="14">
        <f>J17</f>
        <v>0</v>
      </c>
      <c r="O113" s="13"/>
    </row>
    <row r="114" spans="12:15" ht="15" customHeight="1" x14ac:dyDescent="0.25">
      <c r="L114" s="13"/>
      <c r="M114" s="13" t="s">
        <v>20</v>
      </c>
      <c r="N114" s="14">
        <f>J20</f>
        <v>0</v>
      </c>
      <c r="O114" s="13"/>
    </row>
    <row r="115" spans="12:15" ht="15" customHeight="1" x14ac:dyDescent="0.25">
      <c r="L115" s="13"/>
      <c r="M115" s="13" t="s">
        <v>23</v>
      </c>
      <c r="N115" s="14">
        <f>J23</f>
        <v>0</v>
      </c>
      <c r="O115" s="15">
        <f>SUM(N111:N115)/5</f>
        <v>0</v>
      </c>
    </row>
    <row r="116" spans="12:15" ht="15" customHeight="1" x14ac:dyDescent="0.25">
      <c r="L116" s="16">
        <v>2</v>
      </c>
      <c r="M116" s="13" t="s">
        <v>26</v>
      </c>
      <c r="N116" s="14">
        <f>J28</f>
        <v>0</v>
      </c>
      <c r="O116" s="13"/>
    </row>
    <row r="117" spans="12:15" ht="15" customHeight="1" x14ac:dyDescent="0.25">
      <c r="L117" s="13"/>
      <c r="M117" s="13" t="s">
        <v>31</v>
      </c>
      <c r="N117" s="14">
        <f>J31</f>
        <v>0</v>
      </c>
      <c r="O117" s="13"/>
    </row>
    <row r="118" spans="12:15" ht="15" customHeight="1" x14ac:dyDescent="0.25">
      <c r="L118" s="13"/>
      <c r="M118" s="13" t="s">
        <v>34</v>
      </c>
      <c r="N118" s="14">
        <f>J36</f>
        <v>0</v>
      </c>
      <c r="O118" s="13"/>
    </row>
    <row r="119" spans="12:15" ht="15" customHeight="1" x14ac:dyDescent="0.25">
      <c r="L119" s="13"/>
      <c r="M119" s="13" t="s">
        <v>39</v>
      </c>
      <c r="N119" s="14">
        <f>J43</f>
        <v>0</v>
      </c>
      <c r="O119" s="13"/>
    </row>
    <row r="120" spans="12:15" ht="15" customHeight="1" x14ac:dyDescent="0.25">
      <c r="L120" s="13"/>
      <c r="M120" s="13" t="s">
        <v>46</v>
      </c>
      <c r="N120" s="14">
        <f>J48</f>
        <v>0</v>
      </c>
      <c r="O120" s="13"/>
    </row>
    <row r="121" spans="12:15" ht="15" customHeight="1" x14ac:dyDescent="0.25">
      <c r="L121" s="13"/>
      <c r="M121" s="13" t="s">
        <v>51</v>
      </c>
      <c r="N121" s="14">
        <f>J52</f>
        <v>0</v>
      </c>
      <c r="O121" s="13"/>
    </row>
    <row r="122" spans="12:15" ht="15" customHeight="1" x14ac:dyDescent="0.25">
      <c r="L122" s="13"/>
      <c r="M122" s="13" t="s">
        <v>55</v>
      </c>
      <c r="N122" s="14">
        <f>J56</f>
        <v>0</v>
      </c>
      <c r="O122" s="15">
        <f>SUM(N116:N122)/7</f>
        <v>0</v>
      </c>
    </row>
    <row r="123" spans="12:15" ht="15" customHeight="1" x14ac:dyDescent="0.25">
      <c r="L123" s="16">
        <v>3</v>
      </c>
      <c r="M123" s="13" t="s">
        <v>59</v>
      </c>
      <c r="N123" s="14">
        <f>J61</f>
        <v>0</v>
      </c>
      <c r="O123" s="15">
        <f>N123/1</f>
        <v>0</v>
      </c>
    </row>
    <row r="124" spans="12:15" ht="15" customHeight="1" x14ac:dyDescent="0.25">
      <c r="L124" s="16">
        <v>4</v>
      </c>
      <c r="M124" s="13" t="s">
        <v>64</v>
      </c>
      <c r="N124" s="14">
        <f>J65</f>
        <v>0</v>
      </c>
      <c r="O124" s="13"/>
    </row>
    <row r="125" spans="12:15" ht="15" customHeight="1" x14ac:dyDescent="0.25">
      <c r="L125" s="13"/>
      <c r="M125" s="13" t="s">
        <v>68</v>
      </c>
      <c r="N125" s="14">
        <f>J71</f>
        <v>0</v>
      </c>
      <c r="O125" s="13"/>
    </row>
    <row r="126" spans="12:15" x14ac:dyDescent="0.25">
      <c r="L126" s="13"/>
      <c r="M126" s="13" t="s">
        <v>74</v>
      </c>
      <c r="N126" s="14">
        <f>J73</f>
        <v>0</v>
      </c>
      <c r="O126" s="13"/>
    </row>
    <row r="127" spans="12:15" x14ac:dyDescent="0.25">
      <c r="L127" s="13"/>
      <c r="M127" s="13" t="s">
        <v>77</v>
      </c>
      <c r="N127" s="14">
        <f>J78</f>
        <v>0</v>
      </c>
      <c r="O127" s="13"/>
    </row>
    <row r="128" spans="12:15" x14ac:dyDescent="0.25">
      <c r="L128" s="13"/>
      <c r="M128" s="13" t="s">
        <v>82</v>
      </c>
      <c r="N128" s="14">
        <f>J82</f>
        <v>0</v>
      </c>
      <c r="O128" s="13"/>
    </row>
    <row r="129" spans="12:15" x14ac:dyDescent="0.25">
      <c r="L129" s="13"/>
      <c r="M129" s="13" t="s">
        <v>86</v>
      </c>
      <c r="N129" s="14">
        <f>J92</f>
        <v>0</v>
      </c>
      <c r="O129" s="15">
        <f>SUM(N124:N129)/6</f>
        <v>0</v>
      </c>
    </row>
    <row r="130" spans="12:15" x14ac:dyDescent="0.25">
      <c r="L130" s="16">
        <v>5</v>
      </c>
      <c r="M130" s="13" t="s">
        <v>76</v>
      </c>
      <c r="N130" s="14">
        <f>J95</f>
        <v>0</v>
      </c>
      <c r="O130" s="13"/>
    </row>
    <row r="131" spans="12:15" x14ac:dyDescent="0.25">
      <c r="L131" s="13"/>
      <c r="M131" s="13" t="s">
        <v>112</v>
      </c>
      <c r="N131" s="14">
        <f>J98</f>
        <v>0</v>
      </c>
      <c r="O131" s="15">
        <f>SUM(N130:N131)/2</f>
        <v>0</v>
      </c>
    </row>
    <row r="132" spans="12:15" x14ac:dyDescent="0.25">
      <c r="L132" s="6">
        <v>6</v>
      </c>
      <c r="M132" s="13" t="s">
        <v>101</v>
      </c>
      <c r="N132" s="14">
        <f>J104</f>
        <v>0</v>
      </c>
      <c r="O132" s="13"/>
    </row>
    <row r="133" spans="12:15" x14ac:dyDescent="0.25">
      <c r="L133" s="13"/>
      <c r="M133" s="13" t="s">
        <v>107</v>
      </c>
      <c r="N133" s="14">
        <f>J106</f>
        <v>0</v>
      </c>
      <c r="O133" s="13"/>
    </row>
    <row r="134" spans="12:15" x14ac:dyDescent="0.25">
      <c r="L134" s="13"/>
      <c r="M134" s="13" t="s">
        <v>109</v>
      </c>
      <c r="N134" s="14">
        <f>J109</f>
        <v>0</v>
      </c>
      <c r="O134" s="15">
        <f>SUM(N132:N134)/3</f>
        <v>0</v>
      </c>
    </row>
    <row r="135" spans="12:15" x14ac:dyDescent="0.25">
      <c r="L135" s="63" t="s">
        <v>406</v>
      </c>
      <c r="M135" s="63"/>
      <c r="N135" s="63"/>
      <c r="O135" s="17">
        <f>SUM(O111:O134)/6</f>
        <v>0</v>
      </c>
    </row>
  </sheetData>
  <mergeCells count="48">
    <mergeCell ref="E107:E108"/>
    <mergeCell ref="D107:D108"/>
    <mergeCell ref="E83:E91"/>
    <mergeCell ref="D83:D91"/>
    <mergeCell ref="E93:E94"/>
    <mergeCell ref="D93:D94"/>
    <mergeCell ref="E96:E97"/>
    <mergeCell ref="D96:D97"/>
    <mergeCell ref="E74:E77"/>
    <mergeCell ref="D74:D77"/>
    <mergeCell ref="E79:E81"/>
    <mergeCell ref="D79:D81"/>
    <mergeCell ref="E99:E103"/>
    <mergeCell ref="D99:D103"/>
    <mergeCell ref="E57:E60"/>
    <mergeCell ref="D57:D60"/>
    <mergeCell ref="E62:E64"/>
    <mergeCell ref="D62:D64"/>
    <mergeCell ref="E66:E70"/>
    <mergeCell ref="D66:D70"/>
    <mergeCell ref="E44:E47"/>
    <mergeCell ref="D44:D47"/>
    <mergeCell ref="E49:E51"/>
    <mergeCell ref="D49:D51"/>
    <mergeCell ref="E53:E55"/>
    <mergeCell ref="D53:D55"/>
    <mergeCell ref="E24:E27"/>
    <mergeCell ref="D24:D27"/>
    <mergeCell ref="E32:E35"/>
    <mergeCell ref="D32:D35"/>
    <mergeCell ref="E37:E42"/>
    <mergeCell ref="D37:D42"/>
    <mergeCell ref="B2:C2"/>
    <mergeCell ref="D2:E2"/>
    <mergeCell ref="F2:G2"/>
    <mergeCell ref="L135:N135"/>
    <mergeCell ref="E29:E30"/>
    <mergeCell ref="D29:D30"/>
    <mergeCell ref="E3:E4"/>
    <mergeCell ref="D3:D4"/>
    <mergeCell ref="E6:E11"/>
    <mergeCell ref="D6:D11"/>
    <mergeCell ref="E13:E16"/>
    <mergeCell ref="D13:D16"/>
    <mergeCell ref="E18:E19"/>
    <mergeCell ref="D18:D19"/>
    <mergeCell ref="E21:E22"/>
    <mergeCell ref="D21:D22"/>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topLeftCell="D1" zoomScale="80" zoomScaleNormal="80" workbookViewId="0">
      <pane xSplit="4" ySplit="2" topLeftCell="I45" activePane="bottomRight" state="frozen"/>
      <selection activeCell="D1" sqref="D1"/>
      <selection pane="topRight" activeCell="H1" sqref="H1"/>
      <selection pane="bottomLeft" activeCell="D3" sqref="D3"/>
      <selection pane="bottomRight" activeCell="G48" sqref="G48"/>
    </sheetView>
  </sheetViews>
  <sheetFormatPr defaultRowHeight="15" x14ac:dyDescent="0.25"/>
  <cols>
    <col min="1" max="1" width="10.7109375" hidden="1" customWidth="1"/>
    <col min="2" max="2" width="2.7109375" hidden="1" customWidth="1"/>
    <col min="3" max="3" width="28" hidden="1" customWidth="1"/>
    <col min="4" max="4" width="5.5703125" customWidth="1"/>
    <col min="5" max="5" width="28.28515625" customWidth="1"/>
    <col min="6" max="6" width="5.42578125" customWidth="1"/>
    <col min="7" max="7" width="45.28515625" customWidth="1"/>
    <col min="8" max="8" width="13.5703125" style="9" customWidth="1"/>
    <col min="9" max="9" width="12.140625" style="9" customWidth="1"/>
    <col min="11" max="11" width="27.5703125" customWidth="1"/>
    <col min="13" max="13" width="64.140625" customWidth="1"/>
    <col min="14" max="14" width="18.7109375" customWidth="1"/>
    <col min="15" max="15" width="10.42578125" customWidth="1"/>
  </cols>
  <sheetData>
    <row r="1" spans="1:14" x14ac:dyDescent="0.25">
      <c r="I1" s="58" t="s">
        <v>408</v>
      </c>
      <c r="K1" s="58" t="s">
        <v>408</v>
      </c>
    </row>
    <row r="2" spans="1:14" ht="30" x14ac:dyDescent="0.25">
      <c r="A2" t="s">
        <v>0</v>
      </c>
      <c r="B2" s="59" t="s">
        <v>1</v>
      </c>
      <c r="C2" s="60"/>
      <c r="D2" s="61" t="s">
        <v>331</v>
      </c>
      <c r="E2" s="62"/>
      <c r="F2" s="61" t="s">
        <v>332</v>
      </c>
      <c r="G2" s="62"/>
      <c r="H2" s="10" t="s">
        <v>377</v>
      </c>
      <c r="I2" s="56" t="s">
        <v>378</v>
      </c>
      <c r="J2" s="10" t="s">
        <v>379</v>
      </c>
      <c r="K2" s="57" t="s">
        <v>346</v>
      </c>
      <c r="M2" s="32" t="s">
        <v>380</v>
      </c>
      <c r="N2" s="32" t="s">
        <v>203</v>
      </c>
    </row>
    <row r="3" spans="1:14" ht="75" customHeight="1" x14ac:dyDescent="0.25">
      <c r="A3" s="1" t="s">
        <v>2</v>
      </c>
      <c r="B3" s="2">
        <v>1</v>
      </c>
      <c r="C3" s="4" t="s">
        <v>3</v>
      </c>
      <c r="D3" s="66" t="s">
        <v>4</v>
      </c>
      <c r="E3" s="64" t="s">
        <v>160</v>
      </c>
      <c r="F3" s="2" t="s">
        <v>5</v>
      </c>
      <c r="G3" s="3" t="s">
        <v>161</v>
      </c>
      <c r="H3" s="5">
        <f>100%/2</f>
        <v>0.5</v>
      </c>
      <c r="I3" s="51"/>
      <c r="J3" s="7">
        <f>H3*I3/2</f>
        <v>0</v>
      </c>
      <c r="K3" s="54"/>
      <c r="M3" s="1" t="s">
        <v>195</v>
      </c>
      <c r="N3" s="1" t="s">
        <v>261</v>
      </c>
    </row>
    <row r="4" spans="1:14" ht="75" customHeight="1" x14ac:dyDescent="0.25">
      <c r="B4" s="2"/>
      <c r="C4" s="4"/>
      <c r="D4" s="67"/>
      <c r="E4" s="65"/>
      <c r="F4" s="2" t="s">
        <v>6</v>
      </c>
      <c r="G4" s="3" t="s">
        <v>162</v>
      </c>
      <c r="H4" s="5">
        <f>100%/2</f>
        <v>0.5</v>
      </c>
      <c r="I4" s="51"/>
      <c r="J4" s="7">
        <f>H4*I4/2</f>
        <v>0</v>
      </c>
      <c r="K4" s="54"/>
      <c r="M4" s="1" t="s">
        <v>196</v>
      </c>
      <c r="N4" s="1" t="s">
        <v>261</v>
      </c>
    </row>
    <row r="5" spans="1:14" ht="15" customHeight="1" x14ac:dyDescent="0.25">
      <c r="B5" s="8"/>
      <c r="C5" s="1"/>
      <c r="D5" s="2"/>
      <c r="E5" s="3"/>
      <c r="F5" s="2"/>
      <c r="G5" s="23" t="s">
        <v>7</v>
      </c>
      <c r="H5" s="25">
        <f>SUM(H3:H4)</f>
        <v>1</v>
      </c>
      <c r="I5" s="52"/>
      <c r="J5" s="25">
        <f>SUM(J3:J4)</f>
        <v>0</v>
      </c>
      <c r="K5" s="54"/>
    </row>
    <row r="6" spans="1:14" ht="75" customHeight="1" x14ac:dyDescent="0.25">
      <c r="B6" s="8"/>
      <c r="C6" s="1"/>
      <c r="D6" s="66" t="s">
        <v>8</v>
      </c>
      <c r="E6" s="64" t="s">
        <v>163</v>
      </c>
      <c r="F6" s="2" t="s">
        <v>9</v>
      </c>
      <c r="G6" s="3" t="s">
        <v>325</v>
      </c>
      <c r="H6" s="18">
        <f t="shared" ref="H6:H11" si="0">100%/6</f>
        <v>0.16666666666666666</v>
      </c>
      <c r="I6" s="51"/>
      <c r="J6" s="7">
        <f t="shared" ref="J6:J11" si="1">H6*I6/2</f>
        <v>0</v>
      </c>
      <c r="K6" s="54"/>
      <c r="M6" s="1" t="s">
        <v>263</v>
      </c>
      <c r="N6" s="1" t="s">
        <v>262</v>
      </c>
    </row>
    <row r="7" spans="1:14" ht="75" customHeight="1" x14ac:dyDescent="0.25">
      <c r="B7" s="8"/>
      <c r="C7" s="1"/>
      <c r="D7" s="69"/>
      <c r="E7" s="68"/>
      <c r="F7" s="2" t="s">
        <v>10</v>
      </c>
      <c r="G7" s="3" t="s">
        <v>164</v>
      </c>
      <c r="H7" s="18">
        <f t="shared" si="0"/>
        <v>0.16666666666666666</v>
      </c>
      <c r="I7" s="51"/>
      <c r="J7" s="7">
        <f t="shared" si="1"/>
        <v>0</v>
      </c>
      <c r="K7" s="54"/>
      <c r="M7" s="1" t="s">
        <v>248</v>
      </c>
      <c r="N7" s="1" t="s">
        <v>249</v>
      </c>
    </row>
    <row r="8" spans="1:14" ht="92.25" customHeight="1" x14ac:dyDescent="0.25">
      <c r="B8" s="8"/>
      <c r="C8" s="1"/>
      <c r="D8" s="69"/>
      <c r="E8" s="68"/>
      <c r="F8" s="2" t="s">
        <v>11</v>
      </c>
      <c r="G8" s="3" t="s">
        <v>256</v>
      </c>
      <c r="H8" s="18">
        <f t="shared" si="0"/>
        <v>0.16666666666666666</v>
      </c>
      <c r="I8" s="51"/>
      <c r="J8" s="7">
        <f t="shared" si="1"/>
        <v>0</v>
      </c>
      <c r="K8" s="54"/>
      <c r="M8" s="1" t="s">
        <v>218</v>
      </c>
      <c r="N8" s="1" t="s">
        <v>264</v>
      </c>
    </row>
    <row r="9" spans="1:14" ht="103.5" customHeight="1" x14ac:dyDescent="0.25">
      <c r="B9" s="8"/>
      <c r="C9" s="1"/>
      <c r="D9" s="69"/>
      <c r="E9" s="68"/>
      <c r="F9" s="2" t="s">
        <v>12</v>
      </c>
      <c r="G9" s="3" t="s">
        <v>165</v>
      </c>
      <c r="H9" s="18">
        <f t="shared" si="0"/>
        <v>0.16666666666666666</v>
      </c>
      <c r="I9" s="51"/>
      <c r="J9" s="7">
        <f t="shared" si="1"/>
        <v>0</v>
      </c>
      <c r="K9" s="54"/>
      <c r="M9" s="1" t="s">
        <v>265</v>
      </c>
      <c r="N9" s="1" t="s">
        <v>266</v>
      </c>
    </row>
    <row r="10" spans="1:14" ht="75" customHeight="1" x14ac:dyDescent="0.25">
      <c r="B10" s="8"/>
      <c r="C10" s="1"/>
      <c r="D10" s="69"/>
      <c r="E10" s="68"/>
      <c r="F10" s="2" t="s">
        <v>13</v>
      </c>
      <c r="G10" s="3" t="s">
        <v>214</v>
      </c>
      <c r="H10" s="18">
        <f t="shared" si="0"/>
        <v>0.16666666666666666</v>
      </c>
      <c r="I10" s="51"/>
      <c r="J10" s="7">
        <f t="shared" si="1"/>
        <v>0</v>
      </c>
      <c r="K10" s="54"/>
      <c r="M10" s="1" t="s">
        <v>215</v>
      </c>
      <c r="N10" s="1" t="s">
        <v>267</v>
      </c>
    </row>
    <row r="11" spans="1:14" ht="95.25" customHeight="1" x14ac:dyDescent="0.25">
      <c r="B11" s="8"/>
      <c r="C11" s="1"/>
      <c r="D11" s="67"/>
      <c r="E11" s="65"/>
      <c r="F11" s="2" t="s">
        <v>14</v>
      </c>
      <c r="G11" s="3" t="s">
        <v>113</v>
      </c>
      <c r="H11" s="18">
        <f t="shared" si="0"/>
        <v>0.16666666666666666</v>
      </c>
      <c r="I11" s="51"/>
      <c r="J11" s="7">
        <f t="shared" si="1"/>
        <v>0</v>
      </c>
      <c r="K11" s="54"/>
      <c r="M11" s="1" t="s">
        <v>268</v>
      </c>
      <c r="N11" s="1" t="s">
        <v>269</v>
      </c>
    </row>
    <row r="12" spans="1:14" ht="15" customHeight="1" x14ac:dyDescent="0.25">
      <c r="B12" s="8"/>
      <c r="C12" s="1"/>
      <c r="D12" s="2"/>
      <c r="E12" s="3"/>
      <c r="F12" s="2"/>
      <c r="G12" s="23" t="s">
        <v>7</v>
      </c>
      <c r="H12" s="24">
        <f>SUM(H6:H11)</f>
        <v>0.99999999999999989</v>
      </c>
      <c r="I12" s="51"/>
      <c r="J12" s="24">
        <f>SUM(J6:J11)</f>
        <v>0</v>
      </c>
      <c r="K12" s="54"/>
    </row>
    <row r="13" spans="1:14" ht="75" customHeight="1" x14ac:dyDescent="0.25">
      <c r="B13" s="8"/>
      <c r="C13" s="1"/>
      <c r="D13" s="66" t="s">
        <v>15</v>
      </c>
      <c r="E13" s="64" t="s">
        <v>166</v>
      </c>
      <c r="F13" s="2" t="s">
        <v>16</v>
      </c>
      <c r="G13" s="3" t="s">
        <v>114</v>
      </c>
      <c r="H13" s="18">
        <f>100%/4</f>
        <v>0.25</v>
      </c>
      <c r="I13" s="51"/>
      <c r="J13" s="7">
        <f>H13*I13/2</f>
        <v>0</v>
      </c>
      <c r="K13" s="54"/>
      <c r="M13" s="8" t="s">
        <v>324</v>
      </c>
      <c r="N13" s="1" t="s">
        <v>201</v>
      </c>
    </row>
    <row r="14" spans="1:14" ht="75" customHeight="1" x14ac:dyDescent="0.25">
      <c r="B14" s="8"/>
      <c r="C14" s="1"/>
      <c r="D14" s="69"/>
      <c r="E14" s="68"/>
      <c r="F14" s="2" t="s">
        <v>17</v>
      </c>
      <c r="G14" s="3" t="s">
        <v>206</v>
      </c>
      <c r="H14" s="18">
        <f>100%/4</f>
        <v>0.25</v>
      </c>
      <c r="I14" s="51"/>
      <c r="J14" s="7">
        <f>H14*I14/2</f>
        <v>0</v>
      </c>
      <c r="K14" s="54"/>
      <c r="M14" s="1" t="s">
        <v>271</v>
      </c>
      <c r="N14" s="1" t="s">
        <v>270</v>
      </c>
    </row>
    <row r="15" spans="1:14" ht="90" customHeight="1" x14ac:dyDescent="0.25">
      <c r="B15" s="8"/>
      <c r="C15" s="1"/>
      <c r="D15" s="69"/>
      <c r="E15" s="68"/>
      <c r="F15" s="2" t="s">
        <v>18</v>
      </c>
      <c r="G15" s="3" t="s">
        <v>202</v>
      </c>
      <c r="H15" s="18">
        <f>100%/4</f>
        <v>0.25</v>
      </c>
      <c r="I15" s="51"/>
      <c r="J15" s="7">
        <f>H15*I15/2</f>
        <v>0</v>
      </c>
      <c r="K15" s="54"/>
      <c r="M15" s="1" t="s">
        <v>207</v>
      </c>
      <c r="N15" s="1" t="s">
        <v>270</v>
      </c>
    </row>
    <row r="16" spans="1:14" ht="75" customHeight="1" x14ac:dyDescent="0.25">
      <c r="B16" s="8"/>
      <c r="C16" s="1"/>
      <c r="D16" s="67"/>
      <c r="E16" s="65"/>
      <c r="F16" s="2" t="s">
        <v>19</v>
      </c>
      <c r="G16" s="3" t="s">
        <v>167</v>
      </c>
      <c r="H16" s="18">
        <f>100%/4</f>
        <v>0.25</v>
      </c>
      <c r="I16" s="51"/>
      <c r="J16" s="7">
        <f>H16*I16/2</f>
        <v>0</v>
      </c>
      <c r="K16" s="54"/>
      <c r="M16" s="1" t="s">
        <v>272</v>
      </c>
      <c r="N16" s="1" t="s">
        <v>273</v>
      </c>
    </row>
    <row r="17" spans="2:14" ht="15" customHeight="1" x14ac:dyDescent="0.25">
      <c r="B17" s="8"/>
      <c r="C17" s="1"/>
      <c r="D17" s="2"/>
      <c r="E17" s="3"/>
      <c r="F17" s="2"/>
      <c r="G17" s="23" t="s">
        <v>7</v>
      </c>
      <c r="H17" s="24">
        <f>SUM(H13:H16)</f>
        <v>1</v>
      </c>
      <c r="I17" s="52"/>
      <c r="J17" s="24">
        <f>SUM(J13:J16)</f>
        <v>0</v>
      </c>
      <c r="K17" s="54"/>
    </row>
    <row r="18" spans="2:14" ht="75" customHeight="1" x14ac:dyDescent="0.25">
      <c r="B18" s="8"/>
      <c r="C18" s="1"/>
      <c r="D18" s="66" t="s">
        <v>20</v>
      </c>
      <c r="E18" s="64" t="s">
        <v>168</v>
      </c>
      <c r="F18" s="2" t="s">
        <v>21</v>
      </c>
      <c r="G18" s="3" t="s">
        <v>392</v>
      </c>
      <c r="H18" s="18">
        <f>100%/2</f>
        <v>0.5</v>
      </c>
      <c r="I18" s="51"/>
      <c r="J18" s="7">
        <f>H18*I18/2</f>
        <v>0</v>
      </c>
      <c r="K18" s="54"/>
      <c r="M18" s="1" t="s">
        <v>274</v>
      </c>
      <c r="N18" s="1" t="s">
        <v>273</v>
      </c>
    </row>
    <row r="19" spans="2:14" ht="75" customHeight="1" x14ac:dyDescent="0.25">
      <c r="B19" s="8"/>
      <c r="C19" s="1"/>
      <c r="D19" s="67"/>
      <c r="E19" s="65"/>
      <c r="F19" s="2" t="s">
        <v>22</v>
      </c>
      <c r="G19" s="3" t="s">
        <v>169</v>
      </c>
      <c r="H19" s="18">
        <f>100%/2</f>
        <v>0.5</v>
      </c>
      <c r="I19" s="51"/>
      <c r="J19" s="7">
        <f>H19*I19/2</f>
        <v>0</v>
      </c>
      <c r="K19" s="54"/>
      <c r="M19" s="1" t="s">
        <v>204</v>
      </c>
      <c r="N19" s="1" t="s">
        <v>275</v>
      </c>
    </row>
    <row r="20" spans="2:14" ht="15" customHeight="1" x14ac:dyDescent="0.25">
      <c r="D20" s="3"/>
      <c r="E20" s="3"/>
      <c r="F20" s="2"/>
      <c r="G20" s="23" t="s">
        <v>7</v>
      </c>
      <c r="H20" s="25">
        <f>SUM(H18:H19)</f>
        <v>1</v>
      </c>
      <c r="I20" s="52"/>
      <c r="J20" s="25">
        <f>SUM(J18:J19)</f>
        <v>0</v>
      </c>
      <c r="K20" s="54"/>
    </row>
    <row r="21" spans="2:14" ht="75" customHeight="1" x14ac:dyDescent="0.25">
      <c r="D21" s="66" t="s">
        <v>23</v>
      </c>
      <c r="E21" s="64" t="s">
        <v>170</v>
      </c>
      <c r="F21" s="2" t="s">
        <v>24</v>
      </c>
      <c r="G21" s="3" t="s">
        <v>171</v>
      </c>
      <c r="H21" s="18">
        <f>100%/2</f>
        <v>0.5</v>
      </c>
      <c r="I21" s="51"/>
      <c r="J21" s="7">
        <f>H21*I21/2</f>
        <v>0</v>
      </c>
      <c r="K21" s="54"/>
      <c r="M21" s="36" t="s">
        <v>250</v>
      </c>
      <c r="N21" s="1" t="s">
        <v>201</v>
      </c>
    </row>
    <row r="22" spans="2:14" ht="75" customHeight="1" x14ac:dyDescent="0.25">
      <c r="D22" s="67"/>
      <c r="E22" s="65"/>
      <c r="F22" s="3" t="s">
        <v>25</v>
      </c>
      <c r="G22" s="3" t="s">
        <v>172</v>
      </c>
      <c r="H22" s="18">
        <f>100%/2</f>
        <v>0.5</v>
      </c>
      <c r="I22" s="51"/>
      <c r="J22" s="7">
        <f>H22*I22/2</f>
        <v>0</v>
      </c>
      <c r="K22" s="54"/>
      <c r="M22" s="1" t="s">
        <v>205</v>
      </c>
      <c r="N22" s="1" t="s">
        <v>275</v>
      </c>
    </row>
    <row r="23" spans="2:14" ht="15" customHeight="1" x14ac:dyDescent="0.25">
      <c r="D23" s="13"/>
      <c r="E23" s="13"/>
      <c r="F23" s="2"/>
      <c r="G23" s="23" t="s">
        <v>7</v>
      </c>
      <c r="H23" s="27">
        <f>SUM(H21:H22)</f>
        <v>1</v>
      </c>
      <c r="I23" s="52"/>
      <c r="J23" s="27">
        <f>SUM(J21:J22)</f>
        <v>0</v>
      </c>
      <c r="K23" s="54"/>
    </row>
    <row r="24" spans="2:14" ht="107.25" customHeight="1" x14ac:dyDescent="0.25">
      <c r="B24" s="1"/>
      <c r="C24" s="1"/>
      <c r="D24" s="64" t="s">
        <v>26</v>
      </c>
      <c r="E24" s="64" t="s">
        <v>173</v>
      </c>
      <c r="F24" s="3" t="s">
        <v>27</v>
      </c>
      <c r="G24" s="3" t="s">
        <v>115</v>
      </c>
      <c r="H24" s="18">
        <f>100%/4</f>
        <v>0.25</v>
      </c>
      <c r="I24" s="51"/>
      <c r="J24" s="7">
        <f>H24*I24/2</f>
        <v>0</v>
      </c>
      <c r="K24" s="54"/>
      <c r="M24" s="1" t="s">
        <v>208</v>
      </c>
      <c r="N24" s="1" t="s">
        <v>199</v>
      </c>
    </row>
    <row r="25" spans="2:14" ht="122.25" customHeight="1" x14ac:dyDescent="0.25">
      <c r="D25" s="68"/>
      <c r="E25" s="68"/>
      <c r="F25" s="2" t="s">
        <v>28</v>
      </c>
      <c r="G25" s="3" t="s">
        <v>209</v>
      </c>
      <c r="H25" s="18">
        <f>100%/4</f>
        <v>0.25</v>
      </c>
      <c r="I25" s="51"/>
      <c r="J25" s="7">
        <f>H25*I25/2</f>
        <v>0</v>
      </c>
      <c r="K25" s="54"/>
      <c r="M25" s="1" t="s">
        <v>276</v>
      </c>
      <c r="N25" s="1" t="s">
        <v>197</v>
      </c>
    </row>
    <row r="26" spans="2:14" ht="112.5" customHeight="1" x14ac:dyDescent="0.25">
      <c r="D26" s="68"/>
      <c r="E26" s="68"/>
      <c r="F26" s="2" t="s">
        <v>29</v>
      </c>
      <c r="G26" s="3" t="s">
        <v>174</v>
      </c>
      <c r="H26" s="18">
        <f>100%/4</f>
        <v>0.25</v>
      </c>
      <c r="I26" s="51"/>
      <c r="J26" s="7">
        <f>H26*I26/2</f>
        <v>0</v>
      </c>
      <c r="K26" s="54"/>
      <c r="M26" s="1" t="s">
        <v>277</v>
      </c>
      <c r="N26" s="1" t="s">
        <v>260</v>
      </c>
    </row>
    <row r="27" spans="2:14" ht="107.25" customHeight="1" x14ac:dyDescent="0.25">
      <c r="D27" s="65"/>
      <c r="E27" s="65"/>
      <c r="F27" s="2" t="s">
        <v>30</v>
      </c>
      <c r="G27" s="3" t="s">
        <v>278</v>
      </c>
      <c r="H27" s="18">
        <f>100%/4</f>
        <v>0.25</v>
      </c>
      <c r="I27" s="51"/>
      <c r="J27" s="7">
        <f>H27*I27/2</f>
        <v>0</v>
      </c>
      <c r="K27" s="54"/>
      <c r="M27" s="1" t="s">
        <v>279</v>
      </c>
      <c r="N27" s="1" t="s">
        <v>260</v>
      </c>
    </row>
    <row r="28" spans="2:14" ht="15" customHeight="1" x14ac:dyDescent="0.25">
      <c r="D28" s="2"/>
      <c r="E28" s="3"/>
      <c r="F28" s="2"/>
      <c r="G28" s="23" t="s">
        <v>7</v>
      </c>
      <c r="H28" s="24">
        <f>SUM(H24:H27)</f>
        <v>1</v>
      </c>
      <c r="I28" s="52"/>
      <c r="J28" s="24">
        <f>SUM(J24:J27)</f>
        <v>0</v>
      </c>
      <c r="K28" s="54"/>
    </row>
    <row r="29" spans="2:14" ht="92.25" customHeight="1" x14ac:dyDescent="0.25">
      <c r="D29" s="66" t="s">
        <v>31</v>
      </c>
      <c r="E29" s="64" t="s">
        <v>175</v>
      </c>
      <c r="F29" s="2" t="s">
        <v>32</v>
      </c>
      <c r="G29" s="3" t="s">
        <v>116</v>
      </c>
      <c r="H29" s="18">
        <f>100%/2</f>
        <v>0.5</v>
      </c>
      <c r="I29" s="51"/>
      <c r="J29" s="7">
        <f>H29*I29/2</f>
        <v>0</v>
      </c>
      <c r="K29" s="54"/>
      <c r="M29" s="1" t="s">
        <v>280</v>
      </c>
      <c r="N29" s="1" t="s">
        <v>199</v>
      </c>
    </row>
    <row r="30" spans="2:14" ht="75" customHeight="1" x14ac:dyDescent="0.25">
      <c r="D30" s="67"/>
      <c r="E30" s="65"/>
      <c r="F30" s="2" t="s">
        <v>33</v>
      </c>
      <c r="G30" s="3" t="s">
        <v>176</v>
      </c>
      <c r="H30" s="18">
        <f>100%/2</f>
        <v>0.5</v>
      </c>
      <c r="I30" s="51"/>
      <c r="J30" s="7">
        <f>H30*I30/2</f>
        <v>0</v>
      </c>
      <c r="K30" s="54"/>
      <c r="M30" s="1" t="s">
        <v>210</v>
      </c>
      <c r="N30" s="1" t="s">
        <v>199</v>
      </c>
    </row>
    <row r="31" spans="2:14" ht="15" customHeight="1" x14ac:dyDescent="0.25">
      <c r="D31" s="13"/>
      <c r="E31" s="13"/>
      <c r="F31" s="2"/>
      <c r="G31" s="23" t="s">
        <v>7</v>
      </c>
      <c r="H31" s="24">
        <f>SUM(H29:H30)</f>
        <v>1</v>
      </c>
      <c r="I31" s="51"/>
      <c r="J31" s="24">
        <f>SUM(J29:J30)</f>
        <v>0</v>
      </c>
      <c r="K31" s="54"/>
    </row>
    <row r="32" spans="2:14" ht="75" customHeight="1" x14ac:dyDescent="0.25">
      <c r="D32" s="66" t="s">
        <v>34</v>
      </c>
      <c r="E32" s="64" t="s">
        <v>180</v>
      </c>
      <c r="F32" s="2" t="s">
        <v>35</v>
      </c>
      <c r="G32" s="3" t="s">
        <v>281</v>
      </c>
      <c r="H32" s="18">
        <f>100%/3</f>
        <v>0.33333333333333331</v>
      </c>
      <c r="I32" s="51"/>
      <c r="J32" s="7">
        <f>H32*I32/2</f>
        <v>0</v>
      </c>
      <c r="K32" s="54"/>
      <c r="M32" s="1" t="s">
        <v>282</v>
      </c>
      <c r="N32" s="1" t="s">
        <v>199</v>
      </c>
    </row>
    <row r="33" spans="4:14" ht="94.5" customHeight="1" x14ac:dyDescent="0.25">
      <c r="D33" s="69"/>
      <c r="E33" s="68"/>
      <c r="F33" s="2" t="s">
        <v>36</v>
      </c>
      <c r="G33" s="3" t="s">
        <v>177</v>
      </c>
      <c r="H33" s="18">
        <f>100%/3</f>
        <v>0.33333333333333331</v>
      </c>
      <c r="I33" s="51"/>
      <c r="J33" s="7">
        <f>H33*I33/2</f>
        <v>0</v>
      </c>
      <c r="K33" s="54"/>
      <c r="M33" s="1" t="s">
        <v>283</v>
      </c>
      <c r="N33" s="1" t="s">
        <v>245</v>
      </c>
    </row>
    <row r="34" spans="4:14" ht="75" customHeight="1" x14ac:dyDescent="0.25">
      <c r="D34" s="69"/>
      <c r="E34" s="68"/>
      <c r="F34" s="2" t="s">
        <v>37</v>
      </c>
      <c r="G34" s="22" t="s">
        <v>178</v>
      </c>
      <c r="H34" s="18">
        <f>100%/3</f>
        <v>0.33333333333333331</v>
      </c>
      <c r="I34" s="51"/>
      <c r="J34" s="7">
        <f>H34*I34/2</f>
        <v>0</v>
      </c>
      <c r="K34" s="54"/>
      <c r="M34" s="1" t="s">
        <v>284</v>
      </c>
      <c r="N34" s="1" t="s">
        <v>198</v>
      </c>
    </row>
    <row r="35" spans="4:14" ht="15" customHeight="1" x14ac:dyDescent="0.25">
      <c r="D35" s="13"/>
      <c r="E35" s="13"/>
      <c r="F35" s="2"/>
      <c r="G35" s="23" t="s">
        <v>7</v>
      </c>
      <c r="H35" s="24">
        <f>SUM(H32:H34)</f>
        <v>1</v>
      </c>
      <c r="I35" s="52"/>
      <c r="J35" s="24">
        <f>SUM(J32:J34)</f>
        <v>0</v>
      </c>
      <c r="K35" s="54"/>
    </row>
    <row r="36" spans="4:14" ht="75" customHeight="1" x14ac:dyDescent="0.25">
      <c r="D36" s="66" t="s">
        <v>39</v>
      </c>
      <c r="E36" s="64" t="s">
        <v>181</v>
      </c>
      <c r="F36" s="2" t="s">
        <v>40</v>
      </c>
      <c r="G36" s="3" t="s">
        <v>182</v>
      </c>
      <c r="H36" s="18">
        <f>100%/4</f>
        <v>0.25</v>
      </c>
      <c r="I36" s="51"/>
      <c r="J36" s="7">
        <f t="shared" ref="J36:J39" si="2">H36*I36/2</f>
        <v>0</v>
      </c>
      <c r="K36" s="54"/>
      <c r="M36" s="1" t="s">
        <v>212</v>
      </c>
      <c r="N36" s="1" t="s">
        <v>245</v>
      </c>
    </row>
    <row r="37" spans="4:14" ht="93.75" customHeight="1" x14ac:dyDescent="0.25">
      <c r="D37" s="69"/>
      <c r="E37" s="68"/>
      <c r="F37" s="2" t="s">
        <v>41</v>
      </c>
      <c r="G37" s="3" t="s">
        <v>285</v>
      </c>
      <c r="H37" s="18">
        <f>100%/4</f>
        <v>0.25</v>
      </c>
      <c r="I37" s="51"/>
      <c r="J37" s="7">
        <f t="shared" si="2"/>
        <v>0</v>
      </c>
      <c r="K37" s="54"/>
      <c r="M37" s="1" t="s">
        <v>286</v>
      </c>
      <c r="N37" s="1" t="s">
        <v>245</v>
      </c>
    </row>
    <row r="38" spans="4:14" ht="129.75" customHeight="1" x14ac:dyDescent="0.25">
      <c r="D38" s="69"/>
      <c r="E38" s="68"/>
      <c r="F38" s="2" t="s">
        <v>42</v>
      </c>
      <c r="G38" s="3" t="s">
        <v>183</v>
      </c>
      <c r="H38" s="18">
        <f>100%/4</f>
        <v>0.25</v>
      </c>
      <c r="I38" s="51"/>
      <c r="J38" s="7">
        <f t="shared" si="2"/>
        <v>0</v>
      </c>
      <c r="K38" s="54"/>
      <c r="M38" s="1" t="s">
        <v>287</v>
      </c>
      <c r="N38" s="1" t="s">
        <v>200</v>
      </c>
    </row>
    <row r="39" spans="4:14" ht="75" customHeight="1" x14ac:dyDescent="0.25">
      <c r="D39" s="67"/>
      <c r="E39" s="65"/>
      <c r="F39" s="2" t="s">
        <v>43</v>
      </c>
      <c r="G39" s="3" t="s">
        <v>185</v>
      </c>
      <c r="H39" s="18">
        <f>100%/4</f>
        <v>0.25</v>
      </c>
      <c r="I39" s="51"/>
      <c r="J39" s="7">
        <f t="shared" si="2"/>
        <v>0</v>
      </c>
      <c r="K39" s="54"/>
      <c r="M39" s="1" t="s">
        <v>213</v>
      </c>
      <c r="N39" s="1" t="s">
        <v>245</v>
      </c>
    </row>
    <row r="40" spans="4:14" ht="15" customHeight="1" x14ac:dyDescent="0.25">
      <c r="D40" s="2"/>
      <c r="E40" s="3"/>
      <c r="F40" s="2"/>
      <c r="G40" s="23" t="s">
        <v>7</v>
      </c>
      <c r="H40" s="27">
        <f>SUM(H36:H39)</f>
        <v>1</v>
      </c>
      <c r="I40" s="52"/>
      <c r="J40" s="27">
        <f>SUM(J36:J39)</f>
        <v>0</v>
      </c>
      <c r="K40" s="54"/>
    </row>
    <row r="41" spans="4:14" ht="144" customHeight="1" x14ac:dyDescent="0.25">
      <c r="D41" s="66" t="s">
        <v>46</v>
      </c>
      <c r="E41" s="64" t="s">
        <v>186</v>
      </c>
      <c r="F41" s="47" t="s">
        <v>47</v>
      </c>
      <c r="G41" s="3" t="s">
        <v>292</v>
      </c>
      <c r="H41" s="7">
        <f>100%/4</f>
        <v>0.25</v>
      </c>
      <c r="I41" s="51"/>
      <c r="J41" s="46">
        <f>H41*I41/2</f>
        <v>0</v>
      </c>
      <c r="K41" s="54"/>
      <c r="M41" s="1" t="s">
        <v>251</v>
      </c>
      <c r="N41" s="1" t="s">
        <v>198</v>
      </c>
    </row>
    <row r="42" spans="4:14" ht="201.75" customHeight="1" x14ac:dyDescent="0.25">
      <c r="D42" s="69"/>
      <c r="E42" s="68"/>
      <c r="F42" s="47" t="s">
        <v>48</v>
      </c>
      <c r="G42" s="3" t="s">
        <v>187</v>
      </c>
      <c r="H42" s="7">
        <f>100%/4</f>
        <v>0.25</v>
      </c>
      <c r="I42" s="51"/>
      <c r="J42" s="46">
        <f>H42*I42/2</f>
        <v>0</v>
      </c>
      <c r="K42" s="54"/>
      <c r="M42" s="1" t="s">
        <v>293</v>
      </c>
      <c r="N42" s="1" t="s">
        <v>294</v>
      </c>
    </row>
    <row r="43" spans="4:14" ht="75" customHeight="1" x14ac:dyDescent="0.25">
      <c r="D43" s="69"/>
      <c r="E43" s="68"/>
      <c r="F43" s="47" t="s">
        <v>49</v>
      </c>
      <c r="G43" s="3" t="s">
        <v>188</v>
      </c>
      <c r="H43" s="7">
        <f>100%/4</f>
        <v>0.25</v>
      </c>
      <c r="I43" s="51"/>
      <c r="J43" s="46">
        <f>H43*I43/2</f>
        <v>0</v>
      </c>
      <c r="K43" s="54"/>
      <c r="M43" s="1" t="s">
        <v>216</v>
      </c>
      <c r="N43" s="1" t="s">
        <v>245</v>
      </c>
    </row>
    <row r="44" spans="4:14" ht="99" customHeight="1" x14ac:dyDescent="0.25">
      <c r="D44" s="67"/>
      <c r="E44" s="65"/>
      <c r="F44" s="47" t="s">
        <v>50</v>
      </c>
      <c r="G44" s="3" t="s">
        <v>217</v>
      </c>
      <c r="H44" s="7">
        <f>100%/4</f>
        <v>0.25</v>
      </c>
      <c r="I44" s="51"/>
      <c r="J44" s="46">
        <f>H44*I44/2</f>
        <v>0</v>
      </c>
      <c r="K44" s="54"/>
      <c r="M44" s="1" t="s">
        <v>295</v>
      </c>
      <c r="N44" s="1" t="s">
        <v>296</v>
      </c>
    </row>
    <row r="45" spans="4:14" ht="15" customHeight="1" x14ac:dyDescent="0.25">
      <c r="D45" s="2"/>
      <c r="E45" s="3"/>
      <c r="F45" s="2"/>
      <c r="G45" s="23" t="s">
        <v>7</v>
      </c>
      <c r="H45" s="27">
        <f>SUM(H41:H44)</f>
        <v>1</v>
      </c>
      <c r="I45" s="52"/>
      <c r="J45" s="27">
        <f>SUM(J41:J44)</f>
        <v>0</v>
      </c>
      <c r="K45" s="54"/>
    </row>
    <row r="46" spans="4:14" ht="75" customHeight="1" x14ac:dyDescent="0.25">
      <c r="D46" s="66" t="s">
        <v>51</v>
      </c>
      <c r="E46" s="64" t="s">
        <v>189</v>
      </c>
      <c r="F46" s="2" t="s">
        <v>52</v>
      </c>
      <c r="G46" s="21" t="s">
        <v>190</v>
      </c>
      <c r="H46" s="7">
        <f>100%/3</f>
        <v>0.33333333333333331</v>
      </c>
      <c r="I46" s="51"/>
      <c r="J46" s="7">
        <f>H46*I46/2</f>
        <v>0</v>
      </c>
      <c r="K46" s="54"/>
      <c r="M46" s="1" t="s">
        <v>357</v>
      </c>
      <c r="N46" s="1" t="s">
        <v>409</v>
      </c>
    </row>
    <row r="47" spans="4:14" ht="75" customHeight="1" x14ac:dyDescent="0.25">
      <c r="D47" s="69"/>
      <c r="E47" s="68"/>
      <c r="F47" s="2" t="s">
        <v>53</v>
      </c>
      <c r="G47" s="21" t="s">
        <v>191</v>
      </c>
      <c r="H47" s="7">
        <f>100%/3</f>
        <v>0.33333333333333331</v>
      </c>
      <c r="I47" s="51"/>
      <c r="J47" s="7">
        <f>H47*I47/2</f>
        <v>0</v>
      </c>
      <c r="K47" s="54"/>
      <c r="M47" s="1" t="s">
        <v>298</v>
      </c>
      <c r="N47" s="1" t="s">
        <v>198</v>
      </c>
    </row>
    <row r="48" spans="4:14" ht="75" customHeight="1" x14ac:dyDescent="0.25">
      <c r="D48" s="67"/>
      <c r="E48" s="65"/>
      <c r="F48" s="2" t="s">
        <v>54</v>
      </c>
      <c r="G48" s="3" t="s">
        <v>192</v>
      </c>
      <c r="H48" s="7">
        <f>100%/3</f>
        <v>0.33333333333333331</v>
      </c>
      <c r="I48" s="51"/>
      <c r="J48" s="7">
        <f>H48*I48/2</f>
        <v>0</v>
      </c>
      <c r="K48" s="54"/>
      <c r="M48" s="1" t="s">
        <v>299</v>
      </c>
      <c r="N48" s="1" t="s">
        <v>200</v>
      </c>
    </row>
    <row r="49" spans="4:15" ht="15" customHeight="1" x14ac:dyDescent="0.25">
      <c r="D49" s="13"/>
      <c r="E49" s="13"/>
      <c r="F49" s="2"/>
      <c r="G49" s="23" t="s">
        <v>7</v>
      </c>
      <c r="H49" s="24">
        <f>SUM(H46:H48)</f>
        <v>1</v>
      </c>
      <c r="I49" s="52"/>
      <c r="J49" s="24">
        <f>SUM(J46:J48)</f>
        <v>0</v>
      </c>
      <c r="K49" s="54"/>
    </row>
    <row r="50" spans="4:15" ht="100.5" customHeight="1" x14ac:dyDescent="0.25">
      <c r="D50" s="66" t="s">
        <v>55</v>
      </c>
      <c r="E50" s="64" t="s">
        <v>193</v>
      </c>
      <c r="F50" s="2" t="s">
        <v>56</v>
      </c>
      <c r="G50" s="19" t="s">
        <v>399</v>
      </c>
      <c r="H50" s="7">
        <f>100%/2</f>
        <v>0.5</v>
      </c>
      <c r="I50" s="51"/>
      <c r="J50" s="7">
        <f>H50*I50/2</f>
        <v>0</v>
      </c>
      <c r="K50" s="54"/>
      <c r="M50" s="36" t="s">
        <v>393</v>
      </c>
      <c r="N50" s="1" t="s">
        <v>200</v>
      </c>
    </row>
    <row r="51" spans="4:15" ht="75" customHeight="1" x14ac:dyDescent="0.25">
      <c r="D51" s="69"/>
      <c r="E51" s="68"/>
      <c r="F51" s="2" t="s">
        <v>57</v>
      </c>
      <c r="G51" s="3" t="s">
        <v>194</v>
      </c>
      <c r="H51" s="7">
        <f>100%/2</f>
        <v>0.5</v>
      </c>
      <c r="I51" s="51"/>
      <c r="J51" s="7">
        <f>H51*I51/2</f>
        <v>0</v>
      </c>
      <c r="K51" s="54"/>
      <c r="M51" s="1" t="s">
        <v>219</v>
      </c>
      <c r="N51" s="1" t="s">
        <v>245</v>
      </c>
    </row>
    <row r="52" spans="4:15" ht="15" customHeight="1" x14ac:dyDescent="0.25">
      <c r="D52" s="13"/>
      <c r="E52" s="13"/>
      <c r="F52" s="2"/>
      <c r="G52" s="23" t="s">
        <v>7</v>
      </c>
      <c r="H52" s="28">
        <f>SUM(H50:H51)</f>
        <v>1</v>
      </c>
      <c r="I52" s="52"/>
      <c r="J52" s="28">
        <f>SUM(J50:J51)</f>
        <v>0</v>
      </c>
      <c r="K52" s="54"/>
    </row>
    <row r="53" spans="4:15" ht="75" customHeight="1" x14ac:dyDescent="0.25">
      <c r="D53" s="64" t="s">
        <v>59</v>
      </c>
      <c r="E53" s="64" t="s">
        <v>121</v>
      </c>
      <c r="F53" s="2" t="s">
        <v>60</v>
      </c>
      <c r="G53" s="3" t="s">
        <v>120</v>
      </c>
      <c r="H53" s="7">
        <f>100%/4</f>
        <v>0.25</v>
      </c>
      <c r="I53" s="51"/>
      <c r="J53" s="7">
        <f>H53*I53/2</f>
        <v>0</v>
      </c>
      <c r="K53" s="54"/>
      <c r="M53" s="1" t="s">
        <v>220</v>
      </c>
      <c r="N53" s="1" t="s">
        <v>198</v>
      </c>
    </row>
    <row r="54" spans="4:15" ht="75" customHeight="1" x14ac:dyDescent="0.25">
      <c r="D54" s="68"/>
      <c r="E54" s="68"/>
      <c r="F54" s="2" t="s">
        <v>61</v>
      </c>
      <c r="G54" s="3" t="s">
        <v>119</v>
      </c>
      <c r="H54" s="7">
        <f>100%/4</f>
        <v>0.25</v>
      </c>
      <c r="I54" s="51"/>
      <c r="J54" s="7">
        <f>H54*I54/2</f>
        <v>0</v>
      </c>
      <c r="K54" s="54"/>
      <c r="M54" s="1" t="s">
        <v>300</v>
      </c>
      <c r="N54" s="1" t="s">
        <v>198</v>
      </c>
      <c r="O54" s="1"/>
    </row>
    <row r="55" spans="4:15" ht="76.5" customHeight="1" x14ac:dyDescent="0.25">
      <c r="D55" s="68"/>
      <c r="E55" s="68"/>
      <c r="F55" s="2" t="s">
        <v>62</v>
      </c>
      <c r="G55" s="3" t="s">
        <v>117</v>
      </c>
      <c r="H55" s="7">
        <f>100%/4</f>
        <v>0.25</v>
      </c>
      <c r="I55" s="51"/>
      <c r="J55" s="7">
        <f>H55*I55/2</f>
        <v>0</v>
      </c>
      <c r="K55" s="54"/>
      <c r="M55" s="1" t="s">
        <v>222</v>
      </c>
      <c r="N55" s="1" t="s">
        <v>247</v>
      </c>
    </row>
    <row r="56" spans="4:15" ht="75" customHeight="1" x14ac:dyDescent="0.25">
      <c r="D56" s="68"/>
      <c r="E56" s="68"/>
      <c r="F56" s="2" t="s">
        <v>63</v>
      </c>
      <c r="G56" s="3" t="s">
        <v>118</v>
      </c>
      <c r="H56" s="7">
        <f>100%/4</f>
        <v>0.25</v>
      </c>
      <c r="I56" s="51"/>
      <c r="J56" s="7">
        <f>H56*I56/2</f>
        <v>0</v>
      </c>
      <c r="K56" s="54"/>
      <c r="M56" s="1" t="s">
        <v>221</v>
      </c>
      <c r="N56" s="1" t="s">
        <v>245</v>
      </c>
    </row>
    <row r="57" spans="4:15" ht="15" customHeight="1" x14ac:dyDescent="0.25">
      <c r="D57" s="2"/>
      <c r="E57" s="3"/>
      <c r="F57" s="2"/>
      <c r="G57" s="23" t="s">
        <v>7</v>
      </c>
      <c r="H57" s="28">
        <f>SUM(H53:H56)</f>
        <v>1</v>
      </c>
      <c r="I57" s="52"/>
      <c r="J57" s="28">
        <f>SUM(J53:J56)</f>
        <v>0</v>
      </c>
      <c r="K57" s="54"/>
    </row>
    <row r="58" spans="4:15" ht="117.75" customHeight="1" x14ac:dyDescent="0.25">
      <c r="D58" s="66" t="s">
        <v>64</v>
      </c>
      <c r="E58" s="64" t="s">
        <v>122</v>
      </c>
      <c r="F58" s="2" t="s">
        <v>65</v>
      </c>
      <c r="G58" s="3" t="s">
        <v>123</v>
      </c>
      <c r="H58" s="7">
        <f>100%/2</f>
        <v>0.5</v>
      </c>
      <c r="I58" s="51"/>
      <c r="J58" s="7">
        <f t="shared" ref="J58:J64" si="3">H58*I58/2</f>
        <v>0</v>
      </c>
      <c r="K58" s="54"/>
      <c r="M58" s="1" t="s">
        <v>301</v>
      </c>
      <c r="N58" s="1" t="s">
        <v>246</v>
      </c>
    </row>
    <row r="59" spans="4:15" ht="75" customHeight="1" x14ac:dyDescent="0.25">
      <c r="D59" s="69"/>
      <c r="E59" s="68"/>
      <c r="F59" s="2" t="s">
        <v>66</v>
      </c>
      <c r="G59" s="3" t="s">
        <v>124</v>
      </c>
      <c r="H59" s="7">
        <f>100%/2</f>
        <v>0.5</v>
      </c>
      <c r="I59" s="51"/>
      <c r="J59" s="7">
        <f t="shared" si="3"/>
        <v>0</v>
      </c>
      <c r="K59" s="54"/>
      <c r="M59" s="1" t="s">
        <v>252</v>
      </c>
      <c r="N59" s="1" t="s">
        <v>198</v>
      </c>
    </row>
    <row r="60" spans="4:15" ht="15" customHeight="1" x14ac:dyDescent="0.25">
      <c r="D60" s="13"/>
      <c r="E60" s="13"/>
      <c r="F60" s="2"/>
      <c r="G60" s="23" t="s">
        <v>7</v>
      </c>
      <c r="H60" s="29">
        <f>SUM(H58:H59)</f>
        <v>1</v>
      </c>
      <c r="I60" s="52"/>
      <c r="J60" s="28">
        <f>SUM(J58:J59)</f>
        <v>0</v>
      </c>
      <c r="K60" s="54"/>
    </row>
    <row r="61" spans="4:15" ht="92.25" customHeight="1" x14ac:dyDescent="0.25">
      <c r="D61" s="66" t="s">
        <v>68</v>
      </c>
      <c r="E61" s="64" t="s">
        <v>125</v>
      </c>
      <c r="F61" s="2" t="s">
        <v>69</v>
      </c>
      <c r="G61" s="3" t="s">
        <v>126</v>
      </c>
      <c r="H61" s="7">
        <f>100%/4</f>
        <v>0.25</v>
      </c>
      <c r="I61" s="51"/>
      <c r="J61" s="7">
        <f t="shared" si="3"/>
        <v>0</v>
      </c>
      <c r="K61" s="54"/>
      <c r="M61" s="1" t="s">
        <v>225</v>
      </c>
      <c r="N61" s="1" t="s">
        <v>247</v>
      </c>
    </row>
    <row r="62" spans="4:15" ht="75" customHeight="1" x14ac:dyDescent="0.25">
      <c r="D62" s="69"/>
      <c r="E62" s="68"/>
      <c r="F62" s="2" t="s">
        <v>70</v>
      </c>
      <c r="G62" s="3" t="s">
        <v>127</v>
      </c>
      <c r="H62" s="7">
        <f>100%/4</f>
        <v>0.25</v>
      </c>
      <c r="I62" s="51"/>
      <c r="J62" s="7">
        <f t="shared" si="3"/>
        <v>0</v>
      </c>
      <c r="K62" s="54"/>
      <c r="M62" s="1" t="s">
        <v>226</v>
      </c>
      <c r="N62" s="1" t="s">
        <v>245</v>
      </c>
    </row>
    <row r="63" spans="4:15" ht="75" customHeight="1" x14ac:dyDescent="0.25">
      <c r="D63" s="69"/>
      <c r="E63" s="68"/>
      <c r="F63" s="2" t="s">
        <v>71</v>
      </c>
      <c r="G63" s="3" t="s">
        <v>302</v>
      </c>
      <c r="H63" s="7">
        <f>100%/4</f>
        <v>0.25</v>
      </c>
      <c r="I63" s="51"/>
      <c r="J63" s="7">
        <f t="shared" si="3"/>
        <v>0</v>
      </c>
      <c r="K63" s="54"/>
      <c r="M63" s="1" t="s">
        <v>303</v>
      </c>
      <c r="N63" s="1" t="s">
        <v>259</v>
      </c>
      <c r="O63" s="1"/>
    </row>
    <row r="64" spans="4:15" ht="78" customHeight="1" x14ac:dyDescent="0.25">
      <c r="D64" s="69"/>
      <c r="E64" s="68"/>
      <c r="F64" s="2" t="s">
        <v>72</v>
      </c>
      <c r="G64" s="3" t="s">
        <v>227</v>
      </c>
      <c r="H64" s="7">
        <f>100%/4</f>
        <v>0.25</v>
      </c>
      <c r="I64" s="51"/>
      <c r="J64" s="7">
        <f t="shared" si="3"/>
        <v>0</v>
      </c>
      <c r="K64" s="54"/>
      <c r="M64" s="1" t="s">
        <v>253</v>
      </c>
      <c r="N64" s="1" t="s">
        <v>247</v>
      </c>
    </row>
    <row r="65" spans="2:14" ht="15" customHeight="1" x14ac:dyDescent="0.25">
      <c r="D65" s="2"/>
      <c r="E65" s="3"/>
      <c r="F65" s="2"/>
      <c r="G65" s="23" t="s">
        <v>7</v>
      </c>
      <c r="H65" s="30">
        <f>SUM(H61:H64)</f>
        <v>1</v>
      </c>
      <c r="I65" s="52"/>
      <c r="J65" s="30">
        <f>SUM(J61:J64)</f>
        <v>0</v>
      </c>
      <c r="K65" s="54"/>
    </row>
    <row r="66" spans="2:14" ht="76.5" customHeight="1" x14ac:dyDescent="0.25">
      <c r="D66" s="2" t="s">
        <v>74</v>
      </c>
      <c r="E66" s="3" t="s">
        <v>129</v>
      </c>
      <c r="F66" s="2" t="s">
        <v>75</v>
      </c>
      <c r="G66" s="3" t="s">
        <v>305</v>
      </c>
      <c r="H66" s="7">
        <f>100%/1</f>
        <v>1</v>
      </c>
      <c r="I66" s="51"/>
      <c r="J66" s="7">
        <f>H66*I66/2</f>
        <v>0</v>
      </c>
      <c r="K66" s="54"/>
      <c r="M66" s="1" t="s">
        <v>228</v>
      </c>
      <c r="N66" s="1" t="s">
        <v>200</v>
      </c>
    </row>
    <row r="67" spans="2:14" ht="15" customHeight="1" x14ac:dyDescent="0.25">
      <c r="D67" s="2"/>
      <c r="E67" s="2"/>
      <c r="F67" s="2"/>
      <c r="G67" s="23" t="s">
        <v>7</v>
      </c>
      <c r="H67" s="29">
        <f>SUM(H66)</f>
        <v>1</v>
      </c>
      <c r="I67" s="52"/>
      <c r="J67" s="29">
        <f>SUM(J66)</f>
        <v>0</v>
      </c>
      <c r="K67" s="54"/>
    </row>
    <row r="68" spans="2:14" ht="75" customHeight="1" x14ac:dyDescent="0.25">
      <c r="B68" s="8"/>
      <c r="C68" s="1"/>
      <c r="D68" s="66" t="s">
        <v>77</v>
      </c>
      <c r="E68" s="64" t="s">
        <v>130</v>
      </c>
      <c r="F68" s="2" t="s">
        <v>78</v>
      </c>
      <c r="G68" s="3" t="s">
        <v>131</v>
      </c>
      <c r="H68" s="18">
        <f>100%/4</f>
        <v>0.25</v>
      </c>
      <c r="I68" s="51"/>
      <c r="J68" s="7">
        <f>H68*I68/2</f>
        <v>0</v>
      </c>
      <c r="K68" s="54"/>
      <c r="M68" s="1" t="s">
        <v>229</v>
      </c>
      <c r="N68" s="1" t="s">
        <v>247</v>
      </c>
    </row>
    <row r="69" spans="2:14" ht="88.5" customHeight="1" x14ac:dyDescent="0.25">
      <c r="D69" s="69"/>
      <c r="E69" s="68"/>
      <c r="F69" s="2" t="s">
        <v>79</v>
      </c>
      <c r="G69" s="3" t="s">
        <v>132</v>
      </c>
      <c r="H69" s="18">
        <f>100%/4</f>
        <v>0.25</v>
      </c>
      <c r="I69" s="51"/>
      <c r="J69" s="7">
        <f>H69*I69/2</f>
        <v>0</v>
      </c>
      <c r="K69" s="54"/>
      <c r="M69" s="1" t="s">
        <v>361</v>
      </c>
      <c r="N69" s="1" t="s">
        <v>200</v>
      </c>
    </row>
    <row r="70" spans="2:14" ht="75" customHeight="1" x14ac:dyDescent="0.25">
      <c r="D70" s="69"/>
      <c r="E70" s="68"/>
      <c r="F70" s="2" t="s">
        <v>80</v>
      </c>
      <c r="G70" s="3" t="s">
        <v>133</v>
      </c>
      <c r="H70" s="18">
        <f>100%/4</f>
        <v>0.25</v>
      </c>
      <c r="I70" s="51"/>
      <c r="J70" s="7">
        <f>H70*I70/2</f>
        <v>0</v>
      </c>
      <c r="K70" s="54"/>
      <c r="M70" s="1" t="s">
        <v>306</v>
      </c>
      <c r="N70" s="1" t="s">
        <v>247</v>
      </c>
    </row>
    <row r="71" spans="2:14" ht="75" customHeight="1" x14ac:dyDescent="0.25">
      <c r="D71" s="67"/>
      <c r="E71" s="65"/>
      <c r="F71" s="2" t="s">
        <v>81</v>
      </c>
      <c r="G71" s="3" t="s">
        <v>134</v>
      </c>
      <c r="H71" s="18">
        <f>100%/4</f>
        <v>0.25</v>
      </c>
      <c r="I71" s="51"/>
      <c r="J71" s="7">
        <f>H71*I71/2</f>
        <v>0</v>
      </c>
      <c r="K71" s="54"/>
      <c r="M71" s="1" t="s">
        <v>307</v>
      </c>
      <c r="N71" s="1" t="s">
        <v>245</v>
      </c>
    </row>
    <row r="72" spans="2:14" ht="15" customHeight="1" x14ac:dyDescent="0.25">
      <c r="D72" s="13"/>
      <c r="E72" s="13"/>
      <c r="F72" s="2"/>
      <c r="G72" s="23" t="s">
        <v>7</v>
      </c>
      <c r="H72" s="24">
        <f>SUM(H68:H71)</f>
        <v>1</v>
      </c>
      <c r="I72" s="52"/>
      <c r="J72" s="24">
        <f>SUM(J68:J71)</f>
        <v>0</v>
      </c>
      <c r="K72" s="54"/>
    </row>
    <row r="73" spans="2:14" ht="141.75" customHeight="1" x14ac:dyDescent="0.25">
      <c r="D73" s="66" t="s">
        <v>82</v>
      </c>
      <c r="E73" s="64" t="s">
        <v>135</v>
      </c>
      <c r="F73" s="2" t="s">
        <v>83</v>
      </c>
      <c r="G73" s="3" t="s">
        <v>136</v>
      </c>
      <c r="H73" s="18">
        <f>100%/3</f>
        <v>0.33333333333333331</v>
      </c>
      <c r="I73" s="51"/>
      <c r="J73" s="7">
        <f>H73*I73/2</f>
        <v>0</v>
      </c>
      <c r="K73" s="54"/>
      <c r="M73" s="1" t="s">
        <v>308</v>
      </c>
      <c r="N73" s="1" t="s">
        <v>246</v>
      </c>
    </row>
    <row r="74" spans="2:14" ht="75" customHeight="1" x14ac:dyDescent="0.25">
      <c r="D74" s="69"/>
      <c r="E74" s="68"/>
      <c r="F74" s="2" t="s">
        <v>84</v>
      </c>
      <c r="G74" s="3" t="s">
        <v>137</v>
      </c>
      <c r="H74" s="18">
        <f>100%/3</f>
        <v>0.33333333333333331</v>
      </c>
      <c r="I74" s="51"/>
      <c r="J74" s="7">
        <f>H74*I74/2</f>
        <v>0</v>
      </c>
      <c r="K74" s="54"/>
      <c r="M74" s="1" t="s">
        <v>309</v>
      </c>
      <c r="N74" s="1" t="s">
        <v>198</v>
      </c>
    </row>
    <row r="75" spans="2:14" ht="75" customHeight="1" x14ac:dyDescent="0.25">
      <c r="D75" s="67"/>
      <c r="E75" s="65"/>
      <c r="F75" s="2" t="s">
        <v>85</v>
      </c>
      <c r="G75" s="3" t="s">
        <v>310</v>
      </c>
      <c r="H75" s="18">
        <f>100%/3</f>
        <v>0.33333333333333331</v>
      </c>
      <c r="I75" s="51"/>
      <c r="J75" s="7">
        <f>H75*I75/2</f>
        <v>0</v>
      </c>
      <c r="K75" s="54"/>
      <c r="M75" s="1" t="s">
        <v>311</v>
      </c>
      <c r="N75" s="1" t="s">
        <v>198</v>
      </c>
    </row>
    <row r="76" spans="2:14" ht="15" customHeight="1" x14ac:dyDescent="0.25">
      <c r="B76" s="8"/>
      <c r="C76" s="1"/>
      <c r="D76" s="2"/>
      <c r="E76" s="3"/>
      <c r="F76" s="2"/>
      <c r="G76" s="23" t="s">
        <v>7</v>
      </c>
      <c r="H76" s="29">
        <f>SUM(H73:H75)</f>
        <v>1</v>
      </c>
      <c r="I76" s="52"/>
      <c r="J76" s="29">
        <f>SUM(J73:J75)</f>
        <v>0</v>
      </c>
      <c r="K76" s="54"/>
    </row>
    <row r="77" spans="2:14" ht="111" customHeight="1" x14ac:dyDescent="0.25">
      <c r="D77" s="66" t="s">
        <v>86</v>
      </c>
      <c r="E77" s="64" t="s">
        <v>254</v>
      </c>
      <c r="F77" s="47" t="s">
        <v>87</v>
      </c>
      <c r="G77" s="3" t="s">
        <v>138</v>
      </c>
      <c r="H77" s="7">
        <f t="shared" ref="H77:H85" si="4">100%/9</f>
        <v>0.1111111111111111</v>
      </c>
      <c r="I77" s="51"/>
      <c r="J77" s="46">
        <f t="shared" ref="J77:J85" si="5">H77*I77/2</f>
        <v>0</v>
      </c>
      <c r="K77" s="54"/>
      <c r="M77" s="36" t="s">
        <v>394</v>
      </c>
      <c r="N77" s="1" t="s">
        <v>246</v>
      </c>
    </row>
    <row r="78" spans="2:14" ht="75" customHeight="1" x14ac:dyDescent="0.25">
      <c r="D78" s="69"/>
      <c r="E78" s="68"/>
      <c r="F78" s="47" t="s">
        <v>88</v>
      </c>
      <c r="G78" s="3" t="s">
        <v>255</v>
      </c>
      <c r="H78" s="7">
        <f t="shared" si="4"/>
        <v>0.1111111111111111</v>
      </c>
      <c r="I78" s="51"/>
      <c r="J78" s="46">
        <f t="shared" si="5"/>
        <v>0</v>
      </c>
      <c r="K78" s="54"/>
      <c r="M78" s="1" t="s">
        <v>230</v>
      </c>
      <c r="N78" s="1" t="s">
        <v>247</v>
      </c>
    </row>
    <row r="79" spans="2:14" ht="75" customHeight="1" x14ac:dyDescent="0.25">
      <c r="D79" s="69"/>
      <c r="E79" s="68"/>
      <c r="F79" s="47" t="s">
        <v>89</v>
      </c>
      <c r="G79" s="3" t="s">
        <v>139</v>
      </c>
      <c r="H79" s="7">
        <f t="shared" si="4"/>
        <v>0.1111111111111111</v>
      </c>
      <c r="I79" s="51"/>
      <c r="J79" s="46">
        <f t="shared" si="5"/>
        <v>0</v>
      </c>
      <c r="K79" s="54"/>
      <c r="M79" s="1" t="s">
        <v>312</v>
      </c>
      <c r="N79" s="1" t="s">
        <v>198</v>
      </c>
    </row>
    <row r="80" spans="2:14" ht="75" customHeight="1" x14ac:dyDescent="0.25">
      <c r="D80" s="69"/>
      <c r="E80" s="68"/>
      <c r="F80" s="47" t="s">
        <v>90</v>
      </c>
      <c r="G80" s="3" t="s">
        <v>318</v>
      </c>
      <c r="H80" s="7">
        <f t="shared" si="4"/>
        <v>0.1111111111111111</v>
      </c>
      <c r="I80" s="51"/>
      <c r="J80" s="46">
        <f t="shared" si="5"/>
        <v>0</v>
      </c>
      <c r="K80" s="54"/>
      <c r="M80" s="1" t="s">
        <v>317</v>
      </c>
      <c r="N80" s="1" t="s">
        <v>198</v>
      </c>
    </row>
    <row r="81" spans="4:14" ht="75" customHeight="1" x14ac:dyDescent="0.25">
      <c r="D81" s="69"/>
      <c r="E81" s="68"/>
      <c r="F81" s="47" t="s">
        <v>91</v>
      </c>
      <c r="G81" s="3" t="s">
        <v>140</v>
      </c>
      <c r="H81" s="7">
        <f t="shared" si="4"/>
        <v>0.1111111111111111</v>
      </c>
      <c r="I81" s="51"/>
      <c r="J81" s="46">
        <f t="shared" si="5"/>
        <v>0</v>
      </c>
      <c r="K81" s="54"/>
      <c r="M81" s="1" t="s">
        <v>313</v>
      </c>
      <c r="N81" s="1" t="s">
        <v>247</v>
      </c>
    </row>
    <row r="82" spans="4:14" ht="75" customHeight="1" x14ac:dyDescent="0.25">
      <c r="D82" s="69"/>
      <c r="E82" s="68"/>
      <c r="F82" s="47" t="s">
        <v>92</v>
      </c>
      <c r="G82" s="3" t="s">
        <v>141</v>
      </c>
      <c r="H82" s="7">
        <f t="shared" si="4"/>
        <v>0.1111111111111111</v>
      </c>
      <c r="I82" s="51"/>
      <c r="J82" s="46">
        <f t="shared" si="5"/>
        <v>0</v>
      </c>
      <c r="K82" s="54"/>
      <c r="M82" s="1" t="s">
        <v>231</v>
      </c>
      <c r="N82" s="1" t="s">
        <v>198</v>
      </c>
    </row>
    <row r="83" spans="4:14" ht="75" customHeight="1" x14ac:dyDescent="0.25">
      <c r="D83" s="69"/>
      <c r="E83" s="68"/>
      <c r="F83" s="47" t="s">
        <v>93</v>
      </c>
      <c r="G83" s="3" t="s">
        <v>142</v>
      </c>
      <c r="H83" s="7">
        <f t="shared" si="4"/>
        <v>0.1111111111111111</v>
      </c>
      <c r="I83" s="51"/>
      <c r="J83" s="46">
        <f t="shared" si="5"/>
        <v>0</v>
      </c>
      <c r="K83" s="54"/>
      <c r="M83" s="1" t="s">
        <v>232</v>
      </c>
      <c r="N83" s="1" t="s">
        <v>247</v>
      </c>
    </row>
    <row r="84" spans="4:14" ht="93" customHeight="1" x14ac:dyDescent="0.25">
      <c r="D84" s="69"/>
      <c r="E84" s="68"/>
      <c r="F84" s="47" t="s">
        <v>94</v>
      </c>
      <c r="G84" s="3" t="s">
        <v>143</v>
      </c>
      <c r="H84" s="7">
        <f t="shared" si="4"/>
        <v>0.1111111111111111</v>
      </c>
      <c r="I84" s="51"/>
      <c r="J84" s="46">
        <f t="shared" si="5"/>
        <v>0</v>
      </c>
      <c r="K84" s="54"/>
      <c r="M84" s="1" t="s">
        <v>316</v>
      </c>
      <c r="N84" s="1" t="s">
        <v>200</v>
      </c>
    </row>
    <row r="85" spans="4:14" ht="75" customHeight="1" x14ac:dyDescent="0.25">
      <c r="D85" s="67"/>
      <c r="E85" s="65"/>
      <c r="F85" s="47" t="s">
        <v>95</v>
      </c>
      <c r="G85" s="3" t="s">
        <v>144</v>
      </c>
      <c r="H85" s="7">
        <f t="shared" si="4"/>
        <v>0.1111111111111111</v>
      </c>
      <c r="I85" s="51"/>
      <c r="J85" s="46">
        <f t="shared" si="5"/>
        <v>0</v>
      </c>
      <c r="K85" s="54"/>
      <c r="M85" s="1" t="s">
        <v>314</v>
      </c>
      <c r="N85" s="1" t="s">
        <v>200</v>
      </c>
    </row>
    <row r="86" spans="4:14" ht="15" customHeight="1" x14ac:dyDescent="0.25">
      <c r="D86" s="13"/>
      <c r="E86" s="13"/>
      <c r="F86" s="2"/>
      <c r="G86" s="23" t="s">
        <v>7</v>
      </c>
      <c r="H86" s="29">
        <f>SUM(H77:H85)</f>
        <v>1.0000000000000002</v>
      </c>
      <c r="I86" s="52"/>
      <c r="J86" s="29">
        <f>SUM(J77:J85)</f>
        <v>0</v>
      </c>
      <c r="K86" s="54"/>
    </row>
    <row r="87" spans="4:14" ht="75" customHeight="1" x14ac:dyDescent="0.25">
      <c r="D87" s="34" t="s">
        <v>76</v>
      </c>
      <c r="E87" s="33" t="s">
        <v>145</v>
      </c>
      <c r="F87" s="2" t="s">
        <v>96</v>
      </c>
      <c r="G87" s="3" t="s">
        <v>146</v>
      </c>
      <c r="H87" s="7">
        <f>100%/1</f>
        <v>1</v>
      </c>
      <c r="I87" s="51"/>
      <c r="J87" s="7">
        <f>H87*I87/2</f>
        <v>0</v>
      </c>
      <c r="K87" s="54"/>
      <c r="M87" s="1" t="s">
        <v>233</v>
      </c>
      <c r="N87" s="1" t="s">
        <v>247</v>
      </c>
    </row>
    <row r="88" spans="4:14" ht="15" customHeight="1" x14ac:dyDescent="0.25">
      <c r="D88" s="13"/>
      <c r="E88" s="13"/>
      <c r="F88" s="13"/>
      <c r="G88" s="23" t="s">
        <v>7</v>
      </c>
      <c r="H88" s="29">
        <f>SUM(H87:H87)</f>
        <v>1</v>
      </c>
      <c r="I88" s="52"/>
      <c r="J88" s="29">
        <f>SUM(J87:J87)</f>
        <v>0</v>
      </c>
      <c r="K88" s="54"/>
    </row>
    <row r="89" spans="4:14" ht="75" customHeight="1" x14ac:dyDescent="0.25">
      <c r="D89" s="66" t="s">
        <v>98</v>
      </c>
      <c r="E89" s="64" t="s">
        <v>148</v>
      </c>
      <c r="F89" s="20" t="s">
        <v>99</v>
      </c>
      <c r="G89" s="21" t="s">
        <v>320</v>
      </c>
      <c r="H89" s="7">
        <f>100%/2</f>
        <v>0.5</v>
      </c>
      <c r="I89" s="51"/>
      <c r="J89" s="7">
        <f>H89*I89/2</f>
        <v>0</v>
      </c>
      <c r="K89" s="54"/>
      <c r="M89" s="1" t="s">
        <v>235</v>
      </c>
      <c r="N89" s="1" t="s">
        <v>247</v>
      </c>
    </row>
    <row r="90" spans="4:14" ht="75" customHeight="1" x14ac:dyDescent="0.25">
      <c r="D90" s="67"/>
      <c r="E90" s="65"/>
      <c r="F90" s="20" t="s">
        <v>100</v>
      </c>
      <c r="G90" s="21" t="s">
        <v>149</v>
      </c>
      <c r="H90" s="7">
        <f>100%/2</f>
        <v>0.5</v>
      </c>
      <c r="I90" s="51"/>
      <c r="J90" s="7">
        <f>H90*I90/2</f>
        <v>0</v>
      </c>
      <c r="K90" s="54"/>
      <c r="M90" s="1" t="s">
        <v>237</v>
      </c>
      <c r="N90" s="1" t="s">
        <v>245</v>
      </c>
    </row>
    <row r="91" spans="4:14" ht="15" customHeight="1" x14ac:dyDescent="0.25">
      <c r="D91" s="13"/>
      <c r="E91" s="13"/>
      <c r="F91" s="13"/>
      <c r="G91" s="35" t="s">
        <v>7</v>
      </c>
      <c r="H91" s="29">
        <f>SUM(H89:H90)</f>
        <v>1</v>
      </c>
      <c r="I91" s="52"/>
      <c r="J91" s="29">
        <f>SUM(J89:J90)</f>
        <v>0</v>
      </c>
      <c r="K91" s="54"/>
    </row>
    <row r="92" spans="4:14" ht="75" customHeight="1" x14ac:dyDescent="0.25">
      <c r="D92" s="66" t="s">
        <v>101</v>
      </c>
      <c r="E92" s="64" t="s">
        <v>150</v>
      </c>
      <c r="F92" s="20" t="s">
        <v>102</v>
      </c>
      <c r="G92" s="21" t="s">
        <v>329</v>
      </c>
      <c r="H92" s="7">
        <f>100%/3</f>
        <v>0.33333333333333331</v>
      </c>
      <c r="I92" s="51"/>
      <c r="J92" s="7">
        <f>H92*I92/2</f>
        <v>0</v>
      </c>
      <c r="K92" s="54"/>
      <c r="M92" s="1" t="s">
        <v>330</v>
      </c>
      <c r="N92" s="1" t="s">
        <v>247</v>
      </c>
    </row>
    <row r="93" spans="4:14" ht="75" customHeight="1" x14ac:dyDescent="0.25">
      <c r="D93" s="69"/>
      <c r="E93" s="68"/>
      <c r="F93" s="20" t="s">
        <v>103</v>
      </c>
      <c r="G93" s="21" t="s">
        <v>153</v>
      </c>
      <c r="H93" s="7">
        <f>100%/3</f>
        <v>0.33333333333333331</v>
      </c>
      <c r="I93" s="51"/>
      <c r="J93" s="7">
        <f>H93*I93/2</f>
        <v>0</v>
      </c>
      <c r="K93" s="54"/>
      <c r="M93" s="1" t="s">
        <v>239</v>
      </c>
      <c r="N93" s="1" t="s">
        <v>198</v>
      </c>
    </row>
    <row r="94" spans="4:14" ht="75" customHeight="1" x14ac:dyDescent="0.25">
      <c r="D94" s="69"/>
      <c r="E94" s="68"/>
      <c r="F94" s="20" t="s">
        <v>104</v>
      </c>
      <c r="G94" s="21" t="s">
        <v>154</v>
      </c>
      <c r="H94" s="7">
        <f>100%/3</f>
        <v>0.33333333333333331</v>
      </c>
      <c r="I94" s="51"/>
      <c r="J94" s="7">
        <f>H94*I94/2</f>
        <v>0</v>
      </c>
      <c r="K94" s="54"/>
      <c r="M94" s="1" t="s">
        <v>315</v>
      </c>
      <c r="N94" s="1" t="s">
        <v>247</v>
      </c>
    </row>
    <row r="95" spans="4:14" ht="15" customHeight="1" x14ac:dyDescent="0.25">
      <c r="D95" s="13"/>
      <c r="E95" s="13"/>
      <c r="F95" s="13"/>
      <c r="G95" s="23" t="s">
        <v>7</v>
      </c>
      <c r="H95" s="29">
        <f>SUM(H92:H94)</f>
        <v>1</v>
      </c>
      <c r="I95" s="52"/>
      <c r="J95" s="29">
        <f>SUM(J92:J94)</f>
        <v>0</v>
      </c>
      <c r="K95" s="54"/>
    </row>
    <row r="96" spans="4:14" ht="75" customHeight="1" x14ac:dyDescent="0.25">
      <c r="D96" s="20" t="s">
        <v>107</v>
      </c>
      <c r="E96" s="21" t="s">
        <v>155</v>
      </c>
      <c r="F96" s="20" t="s">
        <v>108</v>
      </c>
      <c r="G96" s="21" t="s">
        <v>156</v>
      </c>
      <c r="H96" s="7">
        <f>100%/1</f>
        <v>1</v>
      </c>
      <c r="I96" s="51"/>
      <c r="J96" s="7">
        <f>H96*I96/2</f>
        <v>0</v>
      </c>
      <c r="K96" s="54"/>
      <c r="M96" s="1" t="s">
        <v>242</v>
      </c>
      <c r="N96" s="1" t="s">
        <v>245</v>
      </c>
    </row>
    <row r="97" spans="4:15" ht="15" customHeight="1" x14ac:dyDescent="0.25">
      <c r="D97" s="13"/>
      <c r="E97" s="13"/>
      <c r="F97" s="13"/>
      <c r="G97" s="23" t="s">
        <v>7</v>
      </c>
      <c r="H97" s="29">
        <f>SUM(H96)</f>
        <v>1</v>
      </c>
      <c r="I97" s="41"/>
      <c r="J97" s="29">
        <f>SUM(J96)</f>
        <v>0</v>
      </c>
      <c r="K97" s="13"/>
    </row>
    <row r="98" spans="4:15" ht="15" customHeight="1" x14ac:dyDescent="0.25">
      <c r="D98" s="37"/>
      <c r="E98" s="37"/>
      <c r="F98" s="37"/>
      <c r="G98" s="38"/>
      <c r="H98" s="39"/>
      <c r="I98" s="40"/>
      <c r="J98" s="39"/>
      <c r="K98" s="13"/>
      <c r="L98" s="11" t="s">
        <v>402</v>
      </c>
      <c r="M98" s="12"/>
    </row>
    <row r="99" spans="4:15" ht="35.25" customHeight="1" x14ac:dyDescent="0.25">
      <c r="L99" s="10" t="s">
        <v>403</v>
      </c>
      <c r="M99" s="10" t="s">
        <v>331</v>
      </c>
      <c r="N99" s="10" t="s">
        <v>379</v>
      </c>
      <c r="O99" s="10" t="s">
        <v>400</v>
      </c>
    </row>
    <row r="100" spans="4:15" ht="15" customHeight="1" x14ac:dyDescent="0.25">
      <c r="L100" s="6">
        <v>1</v>
      </c>
      <c r="M100" s="13" t="s">
        <v>4</v>
      </c>
      <c r="N100" s="14">
        <f>J5</f>
        <v>0</v>
      </c>
      <c r="O100" s="13"/>
    </row>
    <row r="101" spans="4:15" ht="15" customHeight="1" x14ac:dyDescent="0.25">
      <c r="L101" s="13"/>
      <c r="M101" s="13" t="s">
        <v>8</v>
      </c>
      <c r="N101" s="14">
        <f>J12</f>
        <v>0</v>
      </c>
      <c r="O101" s="13"/>
    </row>
    <row r="102" spans="4:15" ht="15" customHeight="1" x14ac:dyDescent="0.25">
      <c r="L102" s="13"/>
      <c r="M102" s="13" t="s">
        <v>15</v>
      </c>
      <c r="N102" s="14">
        <f>J17</f>
        <v>0</v>
      </c>
      <c r="O102" s="13"/>
    </row>
    <row r="103" spans="4:15" ht="15" customHeight="1" x14ac:dyDescent="0.25">
      <c r="L103" s="13"/>
      <c r="M103" s="13" t="s">
        <v>20</v>
      </c>
      <c r="N103" s="14">
        <f>J20</f>
        <v>0</v>
      </c>
      <c r="O103" s="13"/>
    </row>
    <row r="104" spans="4:15" ht="15" customHeight="1" x14ac:dyDescent="0.25">
      <c r="L104" s="13"/>
      <c r="M104" s="13" t="s">
        <v>23</v>
      </c>
      <c r="N104" s="14">
        <f>J23</f>
        <v>0</v>
      </c>
      <c r="O104" s="15">
        <f>SUM(N100:N104)/5</f>
        <v>0</v>
      </c>
    </row>
    <row r="105" spans="4:15" ht="15" customHeight="1" x14ac:dyDescent="0.25">
      <c r="L105" s="16">
        <v>2</v>
      </c>
      <c r="M105" s="13" t="s">
        <v>26</v>
      </c>
      <c r="N105" s="14">
        <f>J28</f>
        <v>0</v>
      </c>
      <c r="O105" s="13"/>
    </row>
    <row r="106" spans="4:15" ht="15" customHeight="1" x14ac:dyDescent="0.25">
      <c r="L106" s="13"/>
      <c r="M106" s="13" t="s">
        <v>31</v>
      </c>
      <c r="N106" s="14">
        <f>J31</f>
        <v>0</v>
      </c>
      <c r="O106" s="13"/>
    </row>
    <row r="107" spans="4:15" ht="15" customHeight="1" x14ac:dyDescent="0.25">
      <c r="L107" s="13"/>
      <c r="M107" s="13" t="s">
        <v>34</v>
      </c>
      <c r="N107" s="14">
        <f>J35</f>
        <v>0</v>
      </c>
      <c r="O107" s="13"/>
    </row>
    <row r="108" spans="4:15" ht="15" customHeight="1" x14ac:dyDescent="0.25">
      <c r="L108" s="13"/>
      <c r="M108" s="13" t="s">
        <v>39</v>
      </c>
      <c r="N108" s="14">
        <f>J40</f>
        <v>0</v>
      </c>
      <c r="O108" s="13"/>
    </row>
    <row r="109" spans="4:15" ht="15" customHeight="1" x14ac:dyDescent="0.25">
      <c r="L109" s="13"/>
      <c r="M109" s="13" t="s">
        <v>46</v>
      </c>
      <c r="N109" s="14">
        <f>J45</f>
        <v>0</v>
      </c>
      <c r="O109" s="13"/>
    </row>
    <row r="110" spans="4:15" ht="15" customHeight="1" x14ac:dyDescent="0.25">
      <c r="L110" s="13"/>
      <c r="M110" s="13" t="s">
        <v>51</v>
      </c>
      <c r="N110" s="14">
        <f>J49</f>
        <v>0</v>
      </c>
      <c r="O110" s="13"/>
    </row>
    <row r="111" spans="4:15" ht="15" customHeight="1" x14ac:dyDescent="0.25">
      <c r="L111" s="13"/>
      <c r="M111" s="13" t="s">
        <v>55</v>
      </c>
      <c r="N111" s="14">
        <f>J52</f>
        <v>0</v>
      </c>
      <c r="O111" s="15">
        <f>SUM(N105:N111)/7</f>
        <v>0</v>
      </c>
    </row>
    <row r="112" spans="4:15" ht="15" customHeight="1" x14ac:dyDescent="0.25">
      <c r="L112" s="16">
        <v>3</v>
      </c>
      <c r="M112" s="13" t="s">
        <v>59</v>
      </c>
      <c r="N112" s="14">
        <f>J57</f>
        <v>0</v>
      </c>
      <c r="O112" s="15">
        <f>N112/1</f>
        <v>0</v>
      </c>
    </row>
    <row r="113" spans="12:15" ht="15" customHeight="1" x14ac:dyDescent="0.25">
      <c r="L113" s="16">
        <v>4</v>
      </c>
      <c r="M113" s="13" t="s">
        <v>64</v>
      </c>
      <c r="N113" s="14">
        <f>J60</f>
        <v>0</v>
      </c>
      <c r="O113" s="13"/>
    </row>
    <row r="114" spans="12:15" ht="15" customHeight="1" x14ac:dyDescent="0.25">
      <c r="L114" s="13"/>
      <c r="M114" s="13" t="s">
        <v>68</v>
      </c>
      <c r="N114" s="14">
        <f>J65</f>
        <v>0</v>
      </c>
      <c r="O114" s="13"/>
    </row>
    <row r="115" spans="12:15" x14ac:dyDescent="0.25">
      <c r="L115" s="13"/>
      <c r="M115" s="13" t="s">
        <v>74</v>
      </c>
      <c r="N115" s="14">
        <f>J67</f>
        <v>0</v>
      </c>
      <c r="O115" s="13"/>
    </row>
    <row r="116" spans="12:15" x14ac:dyDescent="0.25">
      <c r="L116" s="13"/>
      <c r="M116" s="13" t="s">
        <v>77</v>
      </c>
      <c r="N116" s="14">
        <f>J72</f>
        <v>0</v>
      </c>
      <c r="O116" s="13"/>
    </row>
    <row r="117" spans="12:15" x14ac:dyDescent="0.25">
      <c r="L117" s="13"/>
      <c r="M117" s="13" t="s">
        <v>82</v>
      </c>
      <c r="N117" s="14">
        <f>J76</f>
        <v>0</v>
      </c>
      <c r="O117" s="13"/>
    </row>
    <row r="118" spans="12:15" x14ac:dyDescent="0.25">
      <c r="L118" s="13"/>
      <c r="M118" s="13" t="s">
        <v>86</v>
      </c>
      <c r="N118" s="14">
        <f>J86</f>
        <v>0</v>
      </c>
      <c r="O118" s="15">
        <f>SUM(N113:N118)/6</f>
        <v>0</v>
      </c>
    </row>
    <row r="119" spans="12:15" x14ac:dyDescent="0.25">
      <c r="L119" s="16">
        <v>5</v>
      </c>
      <c r="M119" s="13" t="s">
        <v>76</v>
      </c>
      <c r="N119" s="14">
        <f>J88</f>
        <v>0</v>
      </c>
      <c r="O119" s="13"/>
    </row>
    <row r="120" spans="12:15" x14ac:dyDescent="0.25">
      <c r="L120" s="13"/>
      <c r="M120" s="13" t="s">
        <v>112</v>
      </c>
      <c r="N120" s="14">
        <f>J91</f>
        <v>0</v>
      </c>
      <c r="O120" s="15">
        <f>SUM(N119:N120)/2</f>
        <v>0</v>
      </c>
    </row>
    <row r="121" spans="12:15" x14ac:dyDescent="0.25">
      <c r="L121" s="6">
        <v>6</v>
      </c>
      <c r="M121" s="13" t="s">
        <v>101</v>
      </c>
      <c r="N121" s="14">
        <f>J95</f>
        <v>0</v>
      </c>
      <c r="O121" s="13"/>
    </row>
    <row r="122" spans="12:15" x14ac:dyDescent="0.25">
      <c r="L122" s="13"/>
      <c r="M122" s="13" t="s">
        <v>107</v>
      </c>
      <c r="N122" s="14">
        <f>J97</f>
        <v>0</v>
      </c>
      <c r="O122" s="15">
        <f>SUM(N121:N122)/2</f>
        <v>0</v>
      </c>
    </row>
    <row r="123" spans="12:15" x14ac:dyDescent="0.25">
      <c r="L123" s="63" t="s">
        <v>406</v>
      </c>
      <c r="M123" s="63"/>
      <c r="N123" s="63"/>
      <c r="O123" s="17">
        <f>SUM(O100:O122)/6</f>
        <v>0</v>
      </c>
    </row>
  </sheetData>
  <mergeCells count="44">
    <mergeCell ref="D92:D94"/>
    <mergeCell ref="E92:E94"/>
    <mergeCell ref="L123:N123"/>
    <mergeCell ref="D89:D90"/>
    <mergeCell ref="E89:E90"/>
    <mergeCell ref="D61:D64"/>
    <mergeCell ref="E61:E64"/>
    <mergeCell ref="D68:D71"/>
    <mergeCell ref="E68:E71"/>
    <mergeCell ref="D73:D75"/>
    <mergeCell ref="E73:E75"/>
    <mergeCell ref="D53:D56"/>
    <mergeCell ref="E53:E56"/>
    <mergeCell ref="D58:D59"/>
    <mergeCell ref="E58:E59"/>
    <mergeCell ref="D36:D39"/>
    <mergeCell ref="E36:E39"/>
    <mergeCell ref="D46:D48"/>
    <mergeCell ref="E46:E48"/>
    <mergeCell ref="D41:D44"/>
    <mergeCell ref="E41:E44"/>
    <mergeCell ref="D50:D51"/>
    <mergeCell ref="E50:E51"/>
    <mergeCell ref="F2:G2"/>
    <mergeCell ref="D3:D4"/>
    <mergeCell ref="E3:E4"/>
    <mergeCell ref="D13:D16"/>
    <mergeCell ref="E13:E16"/>
    <mergeCell ref="D77:D85"/>
    <mergeCell ref="E77:E85"/>
    <mergeCell ref="D6:D11"/>
    <mergeCell ref="E6:E11"/>
    <mergeCell ref="B2:C2"/>
    <mergeCell ref="D2:E2"/>
    <mergeCell ref="D18:D19"/>
    <mergeCell ref="E18:E19"/>
    <mergeCell ref="D21:D22"/>
    <mergeCell ref="E21:E22"/>
    <mergeCell ref="D24:D27"/>
    <mergeCell ref="E24:E27"/>
    <mergeCell ref="D29:D30"/>
    <mergeCell ref="E29:E30"/>
    <mergeCell ref="D32:D34"/>
    <mergeCell ref="E32:E3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topLeftCell="D1" zoomScale="80" zoomScaleNormal="80" workbookViewId="0">
      <pane xSplit="4" ySplit="2" topLeftCell="I34" activePane="bottomRight" state="frozen"/>
      <selection activeCell="D1" sqref="D1"/>
      <selection pane="topRight" activeCell="H1" sqref="H1"/>
      <selection pane="bottomLeft" activeCell="D3" sqref="D3"/>
      <selection pane="bottomRight" activeCell="K38" sqref="K38"/>
    </sheetView>
  </sheetViews>
  <sheetFormatPr defaultRowHeight="15" x14ac:dyDescent="0.25"/>
  <cols>
    <col min="1" max="1" width="10.7109375" hidden="1" customWidth="1"/>
    <col min="2" max="2" width="2.7109375" hidden="1" customWidth="1"/>
    <col min="3" max="3" width="28" hidden="1" customWidth="1"/>
    <col min="4" max="4" width="5.5703125" customWidth="1"/>
    <col min="5" max="5" width="28.28515625" customWidth="1"/>
    <col min="6" max="6" width="5.42578125" customWidth="1"/>
    <col min="7" max="7" width="45.28515625" customWidth="1"/>
    <col min="8" max="8" width="13.5703125" style="9" customWidth="1"/>
    <col min="9" max="9" width="12.140625" style="9" customWidth="1"/>
    <col min="11" max="11" width="27.5703125" customWidth="1"/>
    <col min="13" max="13" width="64.140625" customWidth="1"/>
    <col min="14" max="14" width="18.7109375" customWidth="1"/>
    <col min="15" max="15" width="10.42578125" customWidth="1"/>
  </cols>
  <sheetData>
    <row r="1" spans="1:14" x14ac:dyDescent="0.25">
      <c r="I1" s="58" t="s">
        <v>408</v>
      </c>
      <c r="K1" s="58" t="s">
        <v>408</v>
      </c>
    </row>
    <row r="2" spans="1:14" ht="30" x14ac:dyDescent="0.25">
      <c r="A2" t="s">
        <v>0</v>
      </c>
      <c r="B2" s="59" t="s">
        <v>1</v>
      </c>
      <c r="C2" s="60"/>
      <c r="D2" s="61" t="s">
        <v>331</v>
      </c>
      <c r="E2" s="62"/>
      <c r="F2" s="61" t="s">
        <v>332</v>
      </c>
      <c r="G2" s="62"/>
      <c r="H2" s="10" t="s">
        <v>377</v>
      </c>
      <c r="I2" s="56" t="s">
        <v>378</v>
      </c>
      <c r="J2" s="10" t="s">
        <v>379</v>
      </c>
      <c r="K2" s="57" t="s">
        <v>346</v>
      </c>
      <c r="M2" s="32" t="s">
        <v>380</v>
      </c>
      <c r="N2" s="32" t="s">
        <v>203</v>
      </c>
    </row>
    <row r="3" spans="1:14" ht="75" customHeight="1" x14ac:dyDescent="0.25">
      <c r="A3" s="1" t="s">
        <v>2</v>
      </c>
      <c r="B3" s="2">
        <v>1</v>
      </c>
      <c r="C3" s="4" t="s">
        <v>3</v>
      </c>
      <c r="D3" s="66" t="s">
        <v>4</v>
      </c>
      <c r="E3" s="64" t="s">
        <v>160</v>
      </c>
      <c r="F3" s="2" t="s">
        <v>5</v>
      </c>
      <c r="G3" s="3" t="s">
        <v>161</v>
      </c>
      <c r="H3" s="5">
        <f>100%/2</f>
        <v>0.5</v>
      </c>
      <c r="I3" s="51"/>
      <c r="J3" s="7">
        <f>H3*I3/2</f>
        <v>0</v>
      </c>
      <c r="K3" s="54"/>
      <c r="M3" s="1" t="s">
        <v>195</v>
      </c>
      <c r="N3" s="1" t="s">
        <v>261</v>
      </c>
    </row>
    <row r="4" spans="1:14" ht="75" customHeight="1" x14ac:dyDescent="0.25">
      <c r="B4" s="2"/>
      <c r="C4" s="4"/>
      <c r="D4" s="67"/>
      <c r="E4" s="65"/>
      <c r="F4" s="2" t="s">
        <v>6</v>
      </c>
      <c r="G4" s="3" t="s">
        <v>162</v>
      </c>
      <c r="H4" s="5">
        <f>100%/2</f>
        <v>0.5</v>
      </c>
      <c r="I4" s="51"/>
      <c r="J4" s="7">
        <f>H4*I4/2</f>
        <v>0</v>
      </c>
      <c r="K4" s="54"/>
      <c r="M4" s="1" t="s">
        <v>196</v>
      </c>
      <c r="N4" s="1" t="s">
        <v>261</v>
      </c>
    </row>
    <row r="5" spans="1:14" ht="15" customHeight="1" x14ac:dyDescent="0.25">
      <c r="B5" s="8"/>
      <c r="C5" s="1"/>
      <c r="D5" s="2"/>
      <c r="E5" s="3"/>
      <c r="F5" s="2"/>
      <c r="G5" s="23" t="s">
        <v>7</v>
      </c>
      <c r="H5" s="25">
        <f>SUM(H3:H4)</f>
        <v>1</v>
      </c>
      <c r="I5" s="52"/>
      <c r="J5" s="25">
        <f>SUM(J3:J4)</f>
        <v>0</v>
      </c>
      <c r="K5" s="54"/>
    </row>
    <row r="6" spans="1:14" ht="75" customHeight="1" x14ac:dyDescent="0.25">
      <c r="B6" s="8"/>
      <c r="C6" s="1"/>
      <c r="D6" s="66" t="s">
        <v>8</v>
      </c>
      <c r="E6" s="64" t="s">
        <v>163</v>
      </c>
      <c r="F6" s="2" t="s">
        <v>9</v>
      </c>
      <c r="G6" s="3" t="s">
        <v>322</v>
      </c>
      <c r="H6" s="18">
        <f>100%/4</f>
        <v>0.25</v>
      </c>
      <c r="I6" s="51"/>
      <c r="J6" s="7">
        <f t="shared" ref="J6:J9" si="0">H6*I6/2</f>
        <v>0</v>
      </c>
      <c r="K6" s="54"/>
      <c r="M6" s="36" t="s">
        <v>395</v>
      </c>
      <c r="N6" s="1" t="s">
        <v>323</v>
      </c>
    </row>
    <row r="7" spans="1:14" ht="75" customHeight="1" x14ac:dyDescent="0.25">
      <c r="B7" s="8"/>
      <c r="C7" s="1"/>
      <c r="D7" s="69"/>
      <c r="E7" s="68"/>
      <c r="F7" s="2" t="s">
        <v>10</v>
      </c>
      <c r="G7" s="3" t="s">
        <v>164</v>
      </c>
      <c r="H7" s="18">
        <f>100%/4</f>
        <v>0.25</v>
      </c>
      <c r="I7" s="51"/>
      <c r="J7" s="7">
        <f t="shared" si="0"/>
        <v>0</v>
      </c>
      <c r="K7" s="54"/>
      <c r="M7" s="1" t="s">
        <v>248</v>
      </c>
      <c r="N7" s="1" t="s">
        <v>249</v>
      </c>
    </row>
    <row r="8" spans="1:14" ht="92.25" customHeight="1" x14ac:dyDescent="0.25">
      <c r="B8" s="8"/>
      <c r="C8" s="1"/>
      <c r="D8" s="69"/>
      <c r="E8" s="68"/>
      <c r="F8" s="2" t="s">
        <v>11</v>
      </c>
      <c r="G8" s="3" t="s">
        <v>256</v>
      </c>
      <c r="H8" s="18">
        <f>100%/4</f>
        <v>0.25</v>
      </c>
      <c r="I8" s="51"/>
      <c r="J8" s="7">
        <f t="shared" si="0"/>
        <v>0</v>
      </c>
      <c r="K8" s="54"/>
      <c r="M8" s="1" t="s">
        <v>218</v>
      </c>
      <c r="N8" s="1" t="s">
        <v>264</v>
      </c>
    </row>
    <row r="9" spans="1:14" ht="95.25" customHeight="1" x14ac:dyDescent="0.25">
      <c r="B9" s="8"/>
      <c r="C9" s="1"/>
      <c r="D9" s="67"/>
      <c r="E9" s="65"/>
      <c r="F9" s="2" t="s">
        <v>12</v>
      </c>
      <c r="G9" s="3" t="s">
        <v>113</v>
      </c>
      <c r="H9" s="18">
        <f>100%/4</f>
        <v>0.25</v>
      </c>
      <c r="I9" s="51"/>
      <c r="J9" s="7">
        <f t="shared" si="0"/>
        <v>0</v>
      </c>
      <c r="K9" s="54"/>
      <c r="M9" s="1" t="s">
        <v>268</v>
      </c>
      <c r="N9" s="1" t="s">
        <v>269</v>
      </c>
    </row>
    <row r="10" spans="1:14" ht="15" customHeight="1" x14ac:dyDescent="0.25">
      <c r="B10" s="8"/>
      <c r="C10" s="1"/>
      <c r="D10" s="2"/>
      <c r="E10" s="3"/>
      <c r="F10" s="2"/>
      <c r="G10" s="23" t="s">
        <v>7</v>
      </c>
      <c r="H10" s="24">
        <f>SUM(H6:H9)</f>
        <v>1</v>
      </c>
      <c r="I10" s="51"/>
      <c r="J10" s="24">
        <f>SUM(J6:J9)</f>
        <v>0</v>
      </c>
      <c r="K10" s="54"/>
    </row>
    <row r="11" spans="1:14" ht="75" customHeight="1" x14ac:dyDescent="0.25">
      <c r="B11" s="8"/>
      <c r="C11" s="1"/>
      <c r="D11" s="66" t="s">
        <v>15</v>
      </c>
      <c r="E11" s="64" t="s">
        <v>166</v>
      </c>
      <c r="F11" s="2" t="s">
        <v>16</v>
      </c>
      <c r="G11" s="3" t="s">
        <v>358</v>
      </c>
      <c r="H11" s="18">
        <f>100%/2</f>
        <v>0.5</v>
      </c>
      <c r="I11" s="51"/>
      <c r="J11" s="7">
        <f>H11*I11/2</f>
        <v>0</v>
      </c>
      <c r="K11" s="54"/>
      <c r="M11" s="8" t="s">
        <v>326</v>
      </c>
      <c r="N11" s="1" t="s">
        <v>201</v>
      </c>
    </row>
    <row r="12" spans="1:14" ht="75" customHeight="1" x14ac:dyDescent="0.25">
      <c r="B12" s="8"/>
      <c r="C12" s="1"/>
      <c r="D12" s="69"/>
      <c r="E12" s="68"/>
      <c r="F12" s="2" t="s">
        <v>17</v>
      </c>
      <c r="G12" s="3" t="s">
        <v>206</v>
      </c>
      <c r="H12" s="18">
        <f>100%/2</f>
        <v>0.5</v>
      </c>
      <c r="I12" s="51"/>
      <c r="J12" s="7">
        <f>H12*I12/2</f>
        <v>0</v>
      </c>
      <c r="K12" s="54"/>
      <c r="M12" s="1" t="s">
        <v>271</v>
      </c>
      <c r="N12" s="1" t="s">
        <v>270</v>
      </c>
    </row>
    <row r="13" spans="1:14" ht="15" customHeight="1" x14ac:dyDescent="0.25">
      <c r="B13" s="8"/>
      <c r="C13" s="1"/>
      <c r="D13" s="2"/>
      <c r="E13" s="3"/>
      <c r="F13" s="2"/>
      <c r="G13" s="23" t="s">
        <v>7</v>
      </c>
      <c r="H13" s="24">
        <f>SUM(H11:H12)</f>
        <v>1</v>
      </c>
      <c r="I13" s="52"/>
      <c r="J13" s="24">
        <f>SUM(J11:J12)</f>
        <v>0</v>
      </c>
      <c r="K13" s="54"/>
    </row>
    <row r="14" spans="1:14" ht="75" customHeight="1" x14ac:dyDescent="0.25">
      <c r="B14" s="8"/>
      <c r="C14" s="1"/>
      <c r="D14" s="34" t="s">
        <v>20</v>
      </c>
      <c r="E14" s="33" t="s">
        <v>168</v>
      </c>
      <c r="F14" s="2" t="s">
        <v>21</v>
      </c>
      <c r="G14" s="19" t="s">
        <v>396</v>
      </c>
      <c r="H14" s="18">
        <f>100%/1</f>
        <v>1</v>
      </c>
      <c r="I14" s="51"/>
      <c r="J14" s="7">
        <f>H14*I14/2</f>
        <v>0</v>
      </c>
      <c r="K14" s="54"/>
      <c r="M14" s="36" t="s">
        <v>397</v>
      </c>
      <c r="N14" s="1" t="s">
        <v>273</v>
      </c>
    </row>
    <row r="15" spans="1:14" ht="15" customHeight="1" x14ac:dyDescent="0.25">
      <c r="D15" s="3"/>
      <c r="E15" s="3"/>
      <c r="F15" s="2"/>
      <c r="G15" s="23" t="s">
        <v>7</v>
      </c>
      <c r="H15" s="25">
        <f>SUM(H14:H14)</f>
        <v>1</v>
      </c>
      <c r="I15" s="52"/>
      <c r="J15" s="25">
        <f>SUM(J14:J14)</f>
        <v>0</v>
      </c>
      <c r="K15" s="54"/>
    </row>
    <row r="16" spans="1:14" ht="107.25" customHeight="1" x14ac:dyDescent="0.25">
      <c r="B16" s="1"/>
      <c r="C16" s="1"/>
      <c r="D16" s="64" t="s">
        <v>26</v>
      </c>
      <c r="E16" s="64" t="s">
        <v>173</v>
      </c>
      <c r="F16" s="3" t="s">
        <v>27</v>
      </c>
      <c r="G16" s="3" t="s">
        <v>115</v>
      </c>
      <c r="H16" s="18">
        <f>100%/4</f>
        <v>0.25</v>
      </c>
      <c r="I16" s="51"/>
      <c r="J16" s="7">
        <f>H16*I16/2</f>
        <v>0</v>
      </c>
      <c r="K16" s="54"/>
      <c r="M16" s="1" t="s">
        <v>208</v>
      </c>
      <c r="N16" s="1" t="s">
        <v>199</v>
      </c>
    </row>
    <row r="17" spans="4:14" ht="122.25" customHeight="1" x14ac:dyDescent="0.25">
      <c r="D17" s="68"/>
      <c r="E17" s="68"/>
      <c r="F17" s="2" t="s">
        <v>28</v>
      </c>
      <c r="G17" s="3" t="s">
        <v>209</v>
      </c>
      <c r="H17" s="18">
        <f>100%/4</f>
        <v>0.25</v>
      </c>
      <c r="I17" s="51"/>
      <c r="J17" s="7">
        <f>H17*I17/2</f>
        <v>0</v>
      </c>
      <c r="K17" s="54"/>
      <c r="M17" s="1" t="s">
        <v>276</v>
      </c>
      <c r="N17" s="1" t="s">
        <v>197</v>
      </c>
    </row>
    <row r="18" spans="4:14" ht="112.5" customHeight="1" x14ac:dyDescent="0.25">
      <c r="D18" s="68"/>
      <c r="E18" s="68"/>
      <c r="F18" s="2" t="s">
        <v>29</v>
      </c>
      <c r="G18" s="3" t="s">
        <v>174</v>
      </c>
      <c r="H18" s="18">
        <f>100%/4</f>
        <v>0.25</v>
      </c>
      <c r="I18" s="51"/>
      <c r="J18" s="7">
        <f>H18*I18/2</f>
        <v>0</v>
      </c>
      <c r="K18" s="54"/>
      <c r="M18" s="1" t="s">
        <v>277</v>
      </c>
      <c r="N18" s="1" t="s">
        <v>260</v>
      </c>
    </row>
    <row r="19" spans="4:14" ht="107.25" customHeight="1" x14ac:dyDescent="0.25">
      <c r="D19" s="65"/>
      <c r="E19" s="65"/>
      <c r="F19" s="2" t="s">
        <v>30</v>
      </c>
      <c r="G19" s="3" t="s">
        <v>278</v>
      </c>
      <c r="H19" s="18">
        <f>100%/4</f>
        <v>0.25</v>
      </c>
      <c r="I19" s="51"/>
      <c r="J19" s="7">
        <f>H19*I19/2</f>
        <v>0</v>
      </c>
      <c r="K19" s="54"/>
      <c r="M19" s="1" t="s">
        <v>279</v>
      </c>
      <c r="N19" s="1" t="s">
        <v>260</v>
      </c>
    </row>
    <row r="20" spans="4:14" ht="15" customHeight="1" x14ac:dyDescent="0.25">
      <c r="D20" s="2"/>
      <c r="E20" s="3"/>
      <c r="F20" s="2"/>
      <c r="G20" s="23" t="s">
        <v>7</v>
      </c>
      <c r="H20" s="24">
        <f>SUM(H16:H19)</f>
        <v>1</v>
      </c>
      <c r="I20" s="52"/>
      <c r="J20" s="24">
        <f>SUM(J16:J19)</f>
        <v>0</v>
      </c>
      <c r="K20" s="54"/>
    </row>
    <row r="21" spans="4:14" ht="92.25" customHeight="1" x14ac:dyDescent="0.25">
      <c r="D21" s="66" t="s">
        <v>31</v>
      </c>
      <c r="E21" s="64" t="s">
        <v>175</v>
      </c>
      <c r="F21" s="2" t="s">
        <v>32</v>
      </c>
      <c r="G21" s="3" t="s">
        <v>116</v>
      </c>
      <c r="H21" s="18">
        <f>100%/2</f>
        <v>0.5</v>
      </c>
      <c r="I21" s="51"/>
      <c r="J21" s="7">
        <f>H21*I21/2</f>
        <v>0</v>
      </c>
      <c r="K21" s="54"/>
      <c r="M21" s="1" t="s">
        <v>280</v>
      </c>
      <c r="N21" s="1" t="s">
        <v>199</v>
      </c>
    </row>
    <row r="22" spans="4:14" ht="75" customHeight="1" x14ac:dyDescent="0.25">
      <c r="D22" s="67"/>
      <c r="E22" s="65"/>
      <c r="F22" s="2" t="s">
        <v>33</v>
      </c>
      <c r="G22" s="3" t="s">
        <v>176</v>
      </c>
      <c r="H22" s="18">
        <f>100%/2</f>
        <v>0.5</v>
      </c>
      <c r="I22" s="51"/>
      <c r="J22" s="7">
        <f>H22*I22/2</f>
        <v>0</v>
      </c>
      <c r="K22" s="54"/>
      <c r="M22" s="1" t="s">
        <v>210</v>
      </c>
      <c r="N22" s="1" t="s">
        <v>199</v>
      </c>
    </row>
    <row r="23" spans="4:14" ht="15" customHeight="1" x14ac:dyDescent="0.25">
      <c r="D23" s="13"/>
      <c r="E23" s="13"/>
      <c r="F23" s="2"/>
      <c r="G23" s="23" t="s">
        <v>7</v>
      </c>
      <c r="H23" s="24">
        <f>SUM(H21:H22)</f>
        <v>1</v>
      </c>
      <c r="I23" s="51"/>
      <c r="J23" s="24">
        <f>SUM(J21:J22)</f>
        <v>0</v>
      </c>
      <c r="K23" s="54"/>
    </row>
    <row r="24" spans="4:14" ht="75" customHeight="1" x14ac:dyDescent="0.25">
      <c r="D24" s="66" t="s">
        <v>34</v>
      </c>
      <c r="E24" s="64" t="s">
        <v>180</v>
      </c>
      <c r="F24" s="2" t="s">
        <v>35</v>
      </c>
      <c r="G24" s="3" t="s">
        <v>281</v>
      </c>
      <c r="H24" s="18">
        <f>100%/3</f>
        <v>0.33333333333333331</v>
      </c>
      <c r="I24" s="51"/>
      <c r="J24" s="7">
        <f>H24*I24/2</f>
        <v>0</v>
      </c>
      <c r="K24" s="54"/>
      <c r="M24" s="1" t="s">
        <v>282</v>
      </c>
      <c r="N24" s="1" t="s">
        <v>199</v>
      </c>
    </row>
    <row r="25" spans="4:14" ht="94.5" customHeight="1" x14ac:dyDescent="0.25">
      <c r="D25" s="69"/>
      <c r="E25" s="68"/>
      <c r="F25" s="2" t="s">
        <v>36</v>
      </c>
      <c r="G25" s="3" t="s">
        <v>177</v>
      </c>
      <c r="H25" s="18">
        <f>100%/3</f>
        <v>0.33333333333333331</v>
      </c>
      <c r="I25" s="51"/>
      <c r="J25" s="7">
        <f>H25*I25/2</f>
        <v>0</v>
      </c>
      <c r="K25" s="54"/>
      <c r="M25" s="1" t="s">
        <v>283</v>
      </c>
      <c r="N25" s="1" t="s">
        <v>245</v>
      </c>
    </row>
    <row r="26" spans="4:14" ht="75" customHeight="1" x14ac:dyDescent="0.25">
      <c r="D26" s="69"/>
      <c r="E26" s="68"/>
      <c r="F26" s="2" t="s">
        <v>37</v>
      </c>
      <c r="G26" s="22" t="s">
        <v>178</v>
      </c>
      <c r="H26" s="18">
        <f>100%/3</f>
        <v>0.33333333333333331</v>
      </c>
      <c r="I26" s="51"/>
      <c r="J26" s="7">
        <f>H26*I26/2</f>
        <v>0</v>
      </c>
      <c r="K26" s="54"/>
      <c r="M26" s="1" t="s">
        <v>284</v>
      </c>
      <c r="N26" s="1" t="s">
        <v>198</v>
      </c>
    </row>
    <row r="27" spans="4:14" ht="15" customHeight="1" x14ac:dyDescent="0.25">
      <c r="D27" s="13"/>
      <c r="E27" s="13"/>
      <c r="F27" s="2"/>
      <c r="G27" s="23" t="s">
        <v>7</v>
      </c>
      <c r="H27" s="24">
        <f>SUM(H24:H26)</f>
        <v>1</v>
      </c>
      <c r="I27" s="52"/>
      <c r="J27" s="24">
        <f>SUM(J24:J26)</f>
        <v>0</v>
      </c>
      <c r="K27" s="54"/>
    </row>
    <row r="28" spans="4:14" ht="75" customHeight="1" x14ac:dyDescent="0.25">
      <c r="D28" s="66" t="s">
        <v>39</v>
      </c>
      <c r="E28" s="64" t="s">
        <v>181</v>
      </c>
      <c r="F28" s="2" t="s">
        <v>40</v>
      </c>
      <c r="G28" s="3" t="s">
        <v>182</v>
      </c>
      <c r="H28" s="18">
        <f>100%/4</f>
        <v>0.25</v>
      </c>
      <c r="I28" s="51"/>
      <c r="J28" s="7">
        <f t="shared" ref="J28:J31" si="1">H28*I28/2</f>
        <v>0</v>
      </c>
      <c r="K28" s="54"/>
      <c r="M28" s="1" t="s">
        <v>212</v>
      </c>
      <c r="N28" s="1" t="s">
        <v>245</v>
      </c>
    </row>
    <row r="29" spans="4:14" ht="75" customHeight="1" x14ac:dyDescent="0.25">
      <c r="D29" s="69"/>
      <c r="E29" s="68"/>
      <c r="F29" s="2" t="s">
        <v>41</v>
      </c>
      <c r="G29" s="3" t="s">
        <v>285</v>
      </c>
      <c r="H29" s="18">
        <f>100%/4</f>
        <v>0.25</v>
      </c>
      <c r="I29" s="51"/>
      <c r="J29" s="7">
        <f t="shared" si="1"/>
        <v>0</v>
      </c>
      <c r="K29" s="54"/>
      <c r="M29" s="1" t="s">
        <v>286</v>
      </c>
      <c r="N29" s="1" t="s">
        <v>245</v>
      </c>
    </row>
    <row r="30" spans="4:14" ht="129.75" customHeight="1" x14ac:dyDescent="0.25">
      <c r="D30" s="69"/>
      <c r="E30" s="68"/>
      <c r="F30" s="2" t="s">
        <v>42</v>
      </c>
      <c r="G30" s="3" t="s">
        <v>183</v>
      </c>
      <c r="H30" s="18">
        <f>100%/4</f>
        <v>0.25</v>
      </c>
      <c r="I30" s="51"/>
      <c r="J30" s="7">
        <f t="shared" si="1"/>
        <v>0</v>
      </c>
      <c r="K30" s="54"/>
      <c r="M30" s="1" t="s">
        <v>287</v>
      </c>
      <c r="N30" s="1" t="s">
        <v>200</v>
      </c>
    </row>
    <row r="31" spans="4:14" ht="75" customHeight="1" x14ac:dyDescent="0.25">
      <c r="D31" s="67"/>
      <c r="E31" s="65"/>
      <c r="F31" s="2" t="s">
        <v>43</v>
      </c>
      <c r="G31" s="3" t="s">
        <v>185</v>
      </c>
      <c r="H31" s="18">
        <f>100%/4</f>
        <v>0.25</v>
      </c>
      <c r="I31" s="51"/>
      <c r="J31" s="7">
        <f t="shared" si="1"/>
        <v>0</v>
      </c>
      <c r="K31" s="54"/>
      <c r="M31" s="1" t="s">
        <v>213</v>
      </c>
      <c r="N31" s="1" t="s">
        <v>245</v>
      </c>
    </row>
    <row r="32" spans="4:14" ht="15" customHeight="1" x14ac:dyDescent="0.25">
      <c r="D32" s="2"/>
      <c r="E32" s="3"/>
      <c r="F32" s="2"/>
      <c r="G32" s="23" t="s">
        <v>7</v>
      </c>
      <c r="H32" s="27">
        <f>SUM(H28:H31)</f>
        <v>1</v>
      </c>
      <c r="I32" s="52"/>
      <c r="J32" s="27">
        <f>SUM(J28:J31)</f>
        <v>0</v>
      </c>
      <c r="K32" s="54"/>
    </row>
    <row r="33" spans="4:15" ht="144" customHeight="1" x14ac:dyDescent="0.25">
      <c r="D33" s="66" t="s">
        <v>46</v>
      </c>
      <c r="E33" s="64" t="s">
        <v>186</v>
      </c>
      <c r="F33" s="47" t="s">
        <v>47</v>
      </c>
      <c r="G33" s="3" t="s">
        <v>292</v>
      </c>
      <c r="H33" s="7">
        <f>100%/3</f>
        <v>0.33333333333333331</v>
      </c>
      <c r="I33" s="51"/>
      <c r="J33" s="46">
        <f>H33*I33/2</f>
        <v>0</v>
      </c>
      <c r="K33" s="54"/>
      <c r="M33" s="1" t="s">
        <v>251</v>
      </c>
      <c r="N33" s="1" t="s">
        <v>198</v>
      </c>
    </row>
    <row r="34" spans="4:15" ht="111" customHeight="1" x14ac:dyDescent="0.25">
      <c r="D34" s="69"/>
      <c r="E34" s="68"/>
      <c r="F34" s="47" t="s">
        <v>48</v>
      </c>
      <c r="G34" s="3" t="s">
        <v>187</v>
      </c>
      <c r="H34" s="7">
        <f>100%/3</f>
        <v>0.33333333333333331</v>
      </c>
      <c r="I34" s="51"/>
      <c r="J34" s="46">
        <f>H34*I34/2</f>
        <v>0</v>
      </c>
      <c r="K34" s="54"/>
      <c r="M34" s="1" t="s">
        <v>359</v>
      </c>
      <c r="N34" s="1" t="s">
        <v>200</v>
      </c>
    </row>
    <row r="35" spans="4:15" ht="99" customHeight="1" x14ac:dyDescent="0.25">
      <c r="D35" s="67"/>
      <c r="E35" s="65"/>
      <c r="F35" s="47" t="s">
        <v>49</v>
      </c>
      <c r="G35" s="3" t="s">
        <v>217</v>
      </c>
      <c r="H35" s="7">
        <f>100%/3</f>
        <v>0.33333333333333331</v>
      </c>
      <c r="I35" s="51"/>
      <c r="J35" s="46">
        <f>H35*I35/2</f>
        <v>0</v>
      </c>
      <c r="K35" s="54"/>
      <c r="M35" s="1" t="s">
        <v>295</v>
      </c>
      <c r="N35" s="1" t="s">
        <v>296</v>
      </c>
    </row>
    <row r="36" spans="4:15" ht="15" customHeight="1" x14ac:dyDescent="0.25">
      <c r="D36" s="2"/>
      <c r="E36" s="3"/>
      <c r="F36" s="2"/>
      <c r="G36" s="23" t="s">
        <v>7</v>
      </c>
      <c r="H36" s="27">
        <f>SUM(H33:H35)</f>
        <v>1</v>
      </c>
      <c r="I36" s="52"/>
      <c r="J36" s="27">
        <f>SUM(J33:J35)</f>
        <v>0</v>
      </c>
      <c r="K36" s="54"/>
    </row>
    <row r="37" spans="4:15" ht="75" customHeight="1" x14ac:dyDescent="0.25">
      <c r="D37" s="66" t="s">
        <v>51</v>
      </c>
      <c r="E37" s="64" t="s">
        <v>189</v>
      </c>
      <c r="F37" s="2" t="s">
        <v>52</v>
      </c>
      <c r="G37" s="21" t="s">
        <v>190</v>
      </c>
      <c r="H37" s="7">
        <f>100%/3</f>
        <v>0.33333333333333331</v>
      </c>
      <c r="I37" s="51"/>
      <c r="J37" s="7">
        <f>H37*I37/2</f>
        <v>0</v>
      </c>
      <c r="K37" s="54"/>
      <c r="M37" s="1" t="s">
        <v>360</v>
      </c>
      <c r="N37" s="1" t="s">
        <v>409</v>
      </c>
    </row>
    <row r="38" spans="4:15" ht="75" customHeight="1" x14ac:dyDescent="0.25">
      <c r="D38" s="69"/>
      <c r="E38" s="68"/>
      <c r="F38" s="2" t="s">
        <v>53</v>
      </c>
      <c r="G38" s="21" t="s">
        <v>191</v>
      </c>
      <c r="H38" s="7">
        <f>100%/3</f>
        <v>0.33333333333333331</v>
      </c>
      <c r="I38" s="51"/>
      <c r="J38" s="7">
        <f>H38*I38/2</f>
        <v>0</v>
      </c>
      <c r="K38" s="54"/>
      <c r="M38" s="1" t="s">
        <v>298</v>
      </c>
      <c r="N38" s="1" t="s">
        <v>198</v>
      </c>
    </row>
    <row r="39" spans="4:15" ht="75" customHeight="1" x14ac:dyDescent="0.25">
      <c r="D39" s="67"/>
      <c r="E39" s="65"/>
      <c r="F39" s="2" t="s">
        <v>54</v>
      </c>
      <c r="G39" s="3" t="s">
        <v>192</v>
      </c>
      <c r="H39" s="7">
        <f>100%/3</f>
        <v>0.33333333333333331</v>
      </c>
      <c r="I39" s="51"/>
      <c r="J39" s="7">
        <f>H39*I39/2</f>
        <v>0</v>
      </c>
      <c r="K39" s="54"/>
      <c r="M39" s="1" t="s">
        <v>299</v>
      </c>
      <c r="N39" s="1" t="s">
        <v>200</v>
      </c>
    </row>
    <row r="40" spans="4:15" ht="15" customHeight="1" x14ac:dyDescent="0.25">
      <c r="D40" s="13"/>
      <c r="E40" s="13"/>
      <c r="F40" s="2"/>
      <c r="G40" s="23" t="s">
        <v>7</v>
      </c>
      <c r="H40" s="24">
        <f>SUM(H37:H39)</f>
        <v>1</v>
      </c>
      <c r="I40" s="52"/>
      <c r="J40" s="24">
        <f>SUM(J37:J39)</f>
        <v>0</v>
      </c>
      <c r="K40" s="54"/>
    </row>
    <row r="41" spans="4:15" ht="75" customHeight="1" x14ac:dyDescent="0.25">
      <c r="D41" s="64" t="s">
        <v>59</v>
      </c>
      <c r="E41" s="64" t="s">
        <v>121</v>
      </c>
      <c r="F41" s="2" t="s">
        <v>60</v>
      </c>
      <c r="G41" s="3" t="s">
        <v>120</v>
      </c>
      <c r="H41" s="7">
        <f>100%/4</f>
        <v>0.25</v>
      </c>
      <c r="I41" s="51"/>
      <c r="J41" s="7">
        <f>H41*I41/2</f>
        <v>0</v>
      </c>
      <c r="K41" s="54"/>
      <c r="M41" s="1" t="s">
        <v>220</v>
      </c>
      <c r="N41" s="1" t="s">
        <v>198</v>
      </c>
    </row>
    <row r="42" spans="4:15" ht="75" customHeight="1" x14ac:dyDescent="0.25">
      <c r="D42" s="68"/>
      <c r="E42" s="68"/>
      <c r="F42" s="2" t="s">
        <v>61</v>
      </c>
      <c r="G42" s="3" t="s">
        <v>119</v>
      </c>
      <c r="H42" s="7">
        <f>100%/4</f>
        <v>0.25</v>
      </c>
      <c r="I42" s="51"/>
      <c r="J42" s="7">
        <f>H42*I42/2</f>
        <v>0</v>
      </c>
      <c r="K42" s="54"/>
      <c r="M42" s="1" t="s">
        <v>300</v>
      </c>
      <c r="N42" s="1" t="s">
        <v>198</v>
      </c>
      <c r="O42" s="1"/>
    </row>
    <row r="43" spans="4:15" ht="76.5" customHeight="1" x14ac:dyDescent="0.25">
      <c r="D43" s="68"/>
      <c r="E43" s="68"/>
      <c r="F43" s="2" t="s">
        <v>62</v>
      </c>
      <c r="G43" s="3" t="s">
        <v>117</v>
      </c>
      <c r="H43" s="7">
        <f>100%/4</f>
        <v>0.25</v>
      </c>
      <c r="I43" s="51"/>
      <c r="J43" s="7">
        <f>H43*I43/2</f>
        <v>0</v>
      </c>
      <c r="K43" s="54"/>
      <c r="M43" s="1" t="s">
        <v>222</v>
      </c>
      <c r="N43" s="1" t="s">
        <v>247</v>
      </c>
    </row>
    <row r="44" spans="4:15" ht="75" customHeight="1" x14ac:dyDescent="0.25">
      <c r="D44" s="68"/>
      <c r="E44" s="68"/>
      <c r="F44" s="2" t="s">
        <v>63</v>
      </c>
      <c r="G44" s="3" t="s">
        <v>118</v>
      </c>
      <c r="H44" s="7">
        <f>100%/4</f>
        <v>0.25</v>
      </c>
      <c r="I44" s="51"/>
      <c r="J44" s="7">
        <f>H44*I44/2</f>
        <v>0</v>
      </c>
      <c r="K44" s="54"/>
      <c r="M44" s="1" t="s">
        <v>221</v>
      </c>
      <c r="N44" s="1" t="s">
        <v>245</v>
      </c>
    </row>
    <row r="45" spans="4:15" ht="15" customHeight="1" x14ac:dyDescent="0.25">
      <c r="D45" s="2"/>
      <c r="E45" s="3"/>
      <c r="F45" s="2"/>
      <c r="G45" s="23" t="s">
        <v>7</v>
      </c>
      <c r="H45" s="28">
        <f>SUM(H41:H44)</f>
        <v>1</v>
      </c>
      <c r="I45" s="52"/>
      <c r="J45" s="28">
        <f>SUM(J41:J44)</f>
        <v>0</v>
      </c>
      <c r="K45" s="54"/>
    </row>
    <row r="46" spans="4:15" ht="117.75" customHeight="1" x14ac:dyDescent="0.25">
      <c r="D46" s="66" t="s">
        <v>64</v>
      </c>
      <c r="E46" s="64" t="s">
        <v>122</v>
      </c>
      <c r="F46" s="2" t="s">
        <v>65</v>
      </c>
      <c r="G46" s="3" t="s">
        <v>123</v>
      </c>
      <c r="H46" s="7">
        <f>100%/2</f>
        <v>0.5</v>
      </c>
      <c r="I46" s="51"/>
      <c r="J46" s="7">
        <f t="shared" ref="J46:J52" si="2">H46*I46/2</f>
        <v>0</v>
      </c>
      <c r="K46" s="54"/>
      <c r="M46" s="1" t="s">
        <v>301</v>
      </c>
      <c r="N46" s="1" t="s">
        <v>246</v>
      </c>
    </row>
    <row r="47" spans="4:15" ht="75" customHeight="1" x14ac:dyDescent="0.25">
      <c r="D47" s="69"/>
      <c r="E47" s="68"/>
      <c r="F47" s="2" t="s">
        <v>66</v>
      </c>
      <c r="G47" s="3" t="s">
        <v>124</v>
      </c>
      <c r="H47" s="7">
        <f>100%/2</f>
        <v>0.5</v>
      </c>
      <c r="I47" s="51"/>
      <c r="J47" s="7">
        <f t="shared" si="2"/>
        <v>0</v>
      </c>
      <c r="K47" s="54"/>
      <c r="M47" s="1" t="s">
        <v>252</v>
      </c>
      <c r="N47" s="1" t="s">
        <v>198</v>
      </c>
    </row>
    <row r="48" spans="4:15" ht="15" customHeight="1" x14ac:dyDescent="0.25">
      <c r="D48" s="13"/>
      <c r="E48" s="13"/>
      <c r="F48" s="2"/>
      <c r="G48" s="23" t="s">
        <v>7</v>
      </c>
      <c r="H48" s="29">
        <f>SUM(H46:H47)</f>
        <v>1</v>
      </c>
      <c r="I48" s="52"/>
      <c r="J48" s="28">
        <f>SUM(J46:J47)</f>
        <v>0</v>
      </c>
      <c r="K48" s="54"/>
    </row>
    <row r="49" spans="2:15" ht="75" customHeight="1" x14ac:dyDescent="0.25">
      <c r="D49" s="66" t="s">
        <v>68</v>
      </c>
      <c r="E49" s="64" t="s">
        <v>125</v>
      </c>
      <c r="F49" s="2" t="s">
        <v>69</v>
      </c>
      <c r="G49" s="3" t="s">
        <v>126</v>
      </c>
      <c r="H49" s="7">
        <f>100%/4</f>
        <v>0.25</v>
      </c>
      <c r="I49" s="51"/>
      <c r="J49" s="7">
        <f t="shared" si="2"/>
        <v>0</v>
      </c>
      <c r="K49" s="54"/>
      <c r="M49" s="1" t="s">
        <v>225</v>
      </c>
      <c r="N49" s="1" t="s">
        <v>247</v>
      </c>
    </row>
    <row r="50" spans="2:15" ht="75" customHeight="1" x14ac:dyDescent="0.25">
      <c r="D50" s="69"/>
      <c r="E50" s="68"/>
      <c r="F50" s="2" t="s">
        <v>70</v>
      </c>
      <c r="G50" s="3" t="s">
        <v>127</v>
      </c>
      <c r="H50" s="7">
        <f>100%/4</f>
        <v>0.25</v>
      </c>
      <c r="I50" s="51"/>
      <c r="J50" s="7">
        <f t="shared" si="2"/>
        <v>0</v>
      </c>
      <c r="K50" s="54"/>
      <c r="M50" s="1" t="s">
        <v>226</v>
      </c>
      <c r="N50" s="1" t="s">
        <v>245</v>
      </c>
    </row>
    <row r="51" spans="2:15" ht="75" customHeight="1" x14ac:dyDescent="0.25">
      <c r="D51" s="69"/>
      <c r="E51" s="68"/>
      <c r="F51" s="2" t="s">
        <v>71</v>
      </c>
      <c r="G51" s="3" t="s">
        <v>302</v>
      </c>
      <c r="H51" s="7">
        <f>100%/4</f>
        <v>0.25</v>
      </c>
      <c r="I51" s="51"/>
      <c r="J51" s="7">
        <f t="shared" si="2"/>
        <v>0</v>
      </c>
      <c r="K51" s="54"/>
      <c r="M51" s="1" t="s">
        <v>303</v>
      </c>
      <c r="N51" s="1" t="s">
        <v>259</v>
      </c>
      <c r="O51" s="1"/>
    </row>
    <row r="52" spans="2:15" ht="78" customHeight="1" x14ac:dyDescent="0.25">
      <c r="D52" s="69"/>
      <c r="E52" s="68"/>
      <c r="F52" s="2" t="s">
        <v>72</v>
      </c>
      <c r="G52" s="3" t="s">
        <v>227</v>
      </c>
      <c r="H52" s="7">
        <f>100%/4</f>
        <v>0.25</v>
      </c>
      <c r="I52" s="51"/>
      <c r="J52" s="7">
        <f t="shared" si="2"/>
        <v>0</v>
      </c>
      <c r="K52" s="54"/>
      <c r="M52" s="1" t="s">
        <v>253</v>
      </c>
      <c r="N52" s="1" t="s">
        <v>247</v>
      </c>
    </row>
    <row r="53" spans="2:15" ht="15" customHeight="1" x14ac:dyDescent="0.25">
      <c r="D53" s="2"/>
      <c r="E53" s="3"/>
      <c r="F53" s="2"/>
      <c r="G53" s="23" t="s">
        <v>7</v>
      </c>
      <c r="H53" s="30">
        <f>SUM(H49:H52)</f>
        <v>1</v>
      </c>
      <c r="I53" s="52"/>
      <c r="J53" s="30">
        <f>SUM(J49:J52)</f>
        <v>0</v>
      </c>
      <c r="K53" s="54"/>
    </row>
    <row r="54" spans="2:15" ht="76.5" customHeight="1" x14ac:dyDescent="0.25">
      <c r="D54" s="2" t="s">
        <v>74</v>
      </c>
      <c r="E54" s="3" t="s">
        <v>129</v>
      </c>
      <c r="F54" s="2" t="s">
        <v>75</v>
      </c>
      <c r="G54" s="3" t="s">
        <v>305</v>
      </c>
      <c r="H54" s="7">
        <f>100%/1</f>
        <v>1</v>
      </c>
      <c r="I54" s="51"/>
      <c r="J54" s="7">
        <f>H54*I54/2</f>
        <v>0</v>
      </c>
      <c r="K54" s="54"/>
      <c r="M54" s="1" t="s">
        <v>228</v>
      </c>
      <c r="N54" s="1" t="s">
        <v>200</v>
      </c>
    </row>
    <row r="55" spans="2:15" ht="15" customHeight="1" x14ac:dyDescent="0.25">
      <c r="D55" s="2"/>
      <c r="E55" s="2"/>
      <c r="F55" s="2"/>
      <c r="G55" s="23" t="s">
        <v>7</v>
      </c>
      <c r="H55" s="29">
        <f>SUM(H54)</f>
        <v>1</v>
      </c>
      <c r="I55" s="52"/>
      <c r="J55" s="29">
        <f>SUM(J54)</f>
        <v>0</v>
      </c>
      <c r="K55" s="54"/>
    </row>
    <row r="56" spans="2:15" ht="75" customHeight="1" x14ac:dyDescent="0.25">
      <c r="B56" s="8"/>
      <c r="C56" s="1"/>
      <c r="D56" s="66" t="s">
        <v>77</v>
      </c>
      <c r="E56" s="64" t="s">
        <v>130</v>
      </c>
      <c r="F56" s="2" t="s">
        <v>78</v>
      </c>
      <c r="G56" s="3" t="s">
        <v>131</v>
      </c>
      <c r="H56" s="18">
        <f>100%/4</f>
        <v>0.25</v>
      </c>
      <c r="I56" s="51"/>
      <c r="J56" s="7">
        <f>H56*I56/2</f>
        <v>0</v>
      </c>
      <c r="K56" s="54"/>
      <c r="M56" s="1" t="s">
        <v>229</v>
      </c>
      <c r="N56" s="1" t="s">
        <v>247</v>
      </c>
    </row>
    <row r="57" spans="2:15" ht="75" customHeight="1" x14ac:dyDescent="0.25">
      <c r="D57" s="69"/>
      <c r="E57" s="68"/>
      <c r="F57" s="2" t="s">
        <v>79</v>
      </c>
      <c r="G57" s="3" t="s">
        <v>132</v>
      </c>
      <c r="H57" s="18">
        <f>100%/4</f>
        <v>0.25</v>
      </c>
      <c r="I57" s="51"/>
      <c r="J57" s="7">
        <f>H57*I57/2</f>
        <v>0</v>
      </c>
      <c r="K57" s="54"/>
      <c r="M57" s="1" t="s">
        <v>361</v>
      </c>
      <c r="N57" s="1" t="s">
        <v>200</v>
      </c>
    </row>
    <row r="58" spans="2:15" ht="75" customHeight="1" x14ac:dyDescent="0.25">
      <c r="D58" s="69"/>
      <c r="E58" s="68"/>
      <c r="F58" s="2" t="s">
        <v>80</v>
      </c>
      <c r="G58" s="3" t="s">
        <v>133</v>
      </c>
      <c r="H58" s="18">
        <f>100%/4</f>
        <v>0.25</v>
      </c>
      <c r="I58" s="51"/>
      <c r="J58" s="7">
        <f>H58*I58/2</f>
        <v>0</v>
      </c>
      <c r="K58" s="54"/>
      <c r="M58" s="1" t="s">
        <v>306</v>
      </c>
      <c r="N58" s="1" t="s">
        <v>247</v>
      </c>
    </row>
    <row r="59" spans="2:15" ht="75" customHeight="1" x14ac:dyDescent="0.25">
      <c r="D59" s="67"/>
      <c r="E59" s="65"/>
      <c r="F59" s="2" t="s">
        <v>81</v>
      </c>
      <c r="G59" s="3" t="s">
        <v>134</v>
      </c>
      <c r="H59" s="18">
        <f>100%/4</f>
        <v>0.25</v>
      </c>
      <c r="I59" s="51"/>
      <c r="J59" s="7">
        <f>H59*I59/2</f>
        <v>0</v>
      </c>
      <c r="K59" s="54"/>
      <c r="M59" s="1" t="s">
        <v>307</v>
      </c>
      <c r="N59" s="1" t="s">
        <v>245</v>
      </c>
    </row>
    <row r="60" spans="2:15" ht="15" customHeight="1" x14ac:dyDescent="0.25">
      <c r="D60" s="13"/>
      <c r="E60" s="13"/>
      <c r="F60" s="2"/>
      <c r="G60" s="23" t="s">
        <v>7</v>
      </c>
      <c r="H60" s="24">
        <f>SUM(H56:H59)</f>
        <v>1</v>
      </c>
      <c r="I60" s="52"/>
      <c r="J60" s="24">
        <f>SUM(J56:J59)</f>
        <v>0</v>
      </c>
      <c r="K60" s="54"/>
    </row>
    <row r="61" spans="2:15" ht="141.75" customHeight="1" x14ac:dyDescent="0.25">
      <c r="D61" s="66" t="s">
        <v>82</v>
      </c>
      <c r="E61" s="64" t="s">
        <v>135</v>
      </c>
      <c r="F61" s="2" t="s">
        <v>83</v>
      </c>
      <c r="G61" s="3" t="s">
        <v>136</v>
      </c>
      <c r="H61" s="18">
        <f>100%/3</f>
        <v>0.33333333333333331</v>
      </c>
      <c r="I61" s="51"/>
      <c r="J61" s="7">
        <f>H61*I61/2</f>
        <v>0</v>
      </c>
      <c r="K61" s="54"/>
      <c r="M61" s="1" t="s">
        <v>308</v>
      </c>
      <c r="N61" s="1" t="s">
        <v>246</v>
      </c>
    </row>
    <row r="62" spans="2:15" ht="75" customHeight="1" x14ac:dyDescent="0.25">
      <c r="D62" s="69"/>
      <c r="E62" s="68"/>
      <c r="F62" s="2" t="s">
        <v>84</v>
      </c>
      <c r="G62" s="3" t="s">
        <v>137</v>
      </c>
      <c r="H62" s="18">
        <f>100%/3</f>
        <v>0.33333333333333331</v>
      </c>
      <c r="I62" s="51"/>
      <c r="J62" s="7">
        <f>H62*I62/2</f>
        <v>0</v>
      </c>
      <c r="K62" s="54"/>
      <c r="M62" s="1" t="s">
        <v>309</v>
      </c>
      <c r="N62" s="1" t="s">
        <v>198</v>
      </c>
    </row>
    <row r="63" spans="2:15" ht="75" customHeight="1" x14ac:dyDescent="0.25">
      <c r="D63" s="67"/>
      <c r="E63" s="65"/>
      <c r="F63" s="2" t="s">
        <v>85</v>
      </c>
      <c r="G63" s="3" t="s">
        <v>310</v>
      </c>
      <c r="H63" s="18">
        <f>100%/3</f>
        <v>0.33333333333333331</v>
      </c>
      <c r="I63" s="51"/>
      <c r="J63" s="7">
        <f>H63*I63/2</f>
        <v>0</v>
      </c>
      <c r="K63" s="54"/>
      <c r="M63" s="1" t="s">
        <v>311</v>
      </c>
      <c r="N63" s="1" t="s">
        <v>198</v>
      </c>
    </row>
    <row r="64" spans="2:15" ht="15" customHeight="1" x14ac:dyDescent="0.25">
      <c r="B64" s="8"/>
      <c r="C64" s="1"/>
      <c r="D64" s="2"/>
      <c r="E64" s="3"/>
      <c r="F64" s="2"/>
      <c r="G64" s="23" t="s">
        <v>7</v>
      </c>
      <c r="H64" s="29">
        <f>SUM(H61:H63)</f>
        <v>1</v>
      </c>
      <c r="I64" s="52"/>
      <c r="J64" s="29">
        <f>SUM(J61:J63)</f>
        <v>0</v>
      </c>
      <c r="K64" s="54"/>
    </row>
    <row r="65" spans="4:15" ht="132" customHeight="1" x14ac:dyDescent="0.25">
      <c r="D65" s="66" t="s">
        <v>86</v>
      </c>
      <c r="E65" s="64" t="s">
        <v>254</v>
      </c>
      <c r="F65" s="47" t="s">
        <v>87</v>
      </c>
      <c r="G65" s="3" t="s">
        <v>138</v>
      </c>
      <c r="H65" s="7">
        <f>100%/5</f>
        <v>0.2</v>
      </c>
      <c r="I65" s="51"/>
      <c r="J65" s="46">
        <f t="shared" ref="J65:J69" si="3">H65*I65/2</f>
        <v>0</v>
      </c>
      <c r="K65" s="54"/>
      <c r="M65" s="36" t="s">
        <v>398</v>
      </c>
      <c r="N65" s="1" t="s">
        <v>362</v>
      </c>
    </row>
    <row r="66" spans="4:15" ht="75" customHeight="1" x14ac:dyDescent="0.25">
      <c r="D66" s="69"/>
      <c r="E66" s="68"/>
      <c r="F66" s="47" t="s">
        <v>88</v>
      </c>
      <c r="G66" s="3" t="s">
        <v>255</v>
      </c>
      <c r="H66" s="7">
        <f>100%/5</f>
        <v>0.2</v>
      </c>
      <c r="I66" s="51"/>
      <c r="J66" s="46">
        <f t="shared" si="3"/>
        <v>0</v>
      </c>
      <c r="K66" s="54"/>
      <c r="M66" s="1" t="s">
        <v>230</v>
      </c>
      <c r="N66" s="1" t="s">
        <v>247</v>
      </c>
    </row>
    <row r="67" spans="4:15" ht="75" customHeight="1" x14ac:dyDescent="0.25">
      <c r="D67" s="69"/>
      <c r="E67" s="68"/>
      <c r="F67" s="47" t="s">
        <v>89</v>
      </c>
      <c r="G67" s="3" t="s">
        <v>139</v>
      </c>
      <c r="H67" s="7">
        <f>100%/5</f>
        <v>0.2</v>
      </c>
      <c r="I67" s="51"/>
      <c r="J67" s="46">
        <f t="shared" si="3"/>
        <v>0</v>
      </c>
      <c r="K67" s="54"/>
      <c r="M67" s="1" t="s">
        <v>312</v>
      </c>
      <c r="N67" s="1" t="s">
        <v>198</v>
      </c>
    </row>
    <row r="68" spans="4:15" ht="75" customHeight="1" x14ac:dyDescent="0.25">
      <c r="D68" s="69"/>
      <c r="E68" s="68"/>
      <c r="F68" s="47" t="s">
        <v>90</v>
      </c>
      <c r="G68" s="3" t="s">
        <v>318</v>
      </c>
      <c r="H68" s="7">
        <f>100%/5</f>
        <v>0.2</v>
      </c>
      <c r="I68" s="51"/>
      <c r="J68" s="46">
        <f t="shared" si="3"/>
        <v>0</v>
      </c>
      <c r="K68" s="54"/>
      <c r="M68" s="1" t="s">
        <v>363</v>
      </c>
      <c r="N68" s="1" t="s">
        <v>198</v>
      </c>
    </row>
    <row r="69" spans="4:15" ht="75" customHeight="1" x14ac:dyDescent="0.25">
      <c r="D69" s="69"/>
      <c r="E69" s="68"/>
      <c r="F69" s="47" t="s">
        <v>91</v>
      </c>
      <c r="G69" s="3" t="s">
        <v>142</v>
      </c>
      <c r="H69" s="7">
        <f>100%/5</f>
        <v>0.2</v>
      </c>
      <c r="I69" s="51"/>
      <c r="J69" s="46">
        <f t="shared" si="3"/>
        <v>0</v>
      </c>
      <c r="K69" s="54"/>
      <c r="M69" s="1" t="s">
        <v>232</v>
      </c>
      <c r="N69" s="1" t="s">
        <v>247</v>
      </c>
    </row>
    <row r="70" spans="4:15" ht="15" customHeight="1" x14ac:dyDescent="0.25">
      <c r="D70" s="13"/>
      <c r="E70" s="13"/>
      <c r="F70" s="2"/>
      <c r="G70" s="23" t="s">
        <v>7</v>
      </c>
      <c r="H70" s="29">
        <f>SUM(H65:H69)</f>
        <v>1</v>
      </c>
      <c r="I70" s="52"/>
      <c r="J70" s="29">
        <f>SUM(J65:J69)</f>
        <v>0</v>
      </c>
      <c r="K70" s="54"/>
    </row>
    <row r="71" spans="4:15" ht="75" customHeight="1" x14ac:dyDescent="0.25">
      <c r="D71" s="34" t="s">
        <v>76</v>
      </c>
      <c r="E71" s="33" t="s">
        <v>145</v>
      </c>
      <c r="F71" s="2" t="s">
        <v>96</v>
      </c>
      <c r="G71" s="3" t="s">
        <v>146</v>
      </c>
      <c r="H71" s="7">
        <f>100%/1</f>
        <v>1</v>
      </c>
      <c r="I71" s="51"/>
      <c r="J71" s="7">
        <f>H71*I71/2</f>
        <v>0</v>
      </c>
      <c r="K71" s="54"/>
      <c r="M71" s="1" t="s">
        <v>233</v>
      </c>
      <c r="N71" s="1" t="s">
        <v>247</v>
      </c>
    </row>
    <row r="72" spans="4:15" ht="15" customHeight="1" x14ac:dyDescent="0.25">
      <c r="D72" s="13"/>
      <c r="E72" s="13"/>
      <c r="F72" s="13"/>
      <c r="G72" s="23" t="s">
        <v>7</v>
      </c>
      <c r="H72" s="29">
        <f>SUM(H71:H71)</f>
        <v>1</v>
      </c>
      <c r="I72" s="52"/>
      <c r="J72" s="29">
        <f>SUM(J71:J71)</f>
        <v>0</v>
      </c>
      <c r="K72" s="54"/>
    </row>
    <row r="73" spans="4:15" ht="75" customHeight="1" x14ac:dyDescent="0.25">
      <c r="D73" s="66" t="s">
        <v>98</v>
      </c>
      <c r="E73" s="64" t="s">
        <v>148</v>
      </c>
      <c r="F73" s="20" t="s">
        <v>99</v>
      </c>
      <c r="G73" s="21" t="s">
        <v>320</v>
      </c>
      <c r="H73" s="7">
        <f>100%/2</f>
        <v>0.5</v>
      </c>
      <c r="I73" s="51"/>
      <c r="J73" s="7">
        <f>H73*I73/2</f>
        <v>0</v>
      </c>
      <c r="K73" s="54"/>
      <c r="M73" s="1" t="s">
        <v>235</v>
      </c>
      <c r="N73" s="1" t="s">
        <v>247</v>
      </c>
    </row>
    <row r="74" spans="4:15" ht="75" customHeight="1" x14ac:dyDescent="0.25">
      <c r="D74" s="67"/>
      <c r="E74" s="65"/>
      <c r="F74" s="20" t="s">
        <v>100</v>
      </c>
      <c r="G74" s="21" t="s">
        <v>149</v>
      </c>
      <c r="H74" s="7">
        <f>100%/2</f>
        <v>0.5</v>
      </c>
      <c r="I74" s="51"/>
      <c r="J74" s="7">
        <f>H74*I74/2</f>
        <v>0</v>
      </c>
      <c r="K74" s="54"/>
      <c r="M74" s="1" t="s">
        <v>237</v>
      </c>
      <c r="N74" s="1" t="s">
        <v>245</v>
      </c>
    </row>
    <row r="75" spans="4:15" ht="15" customHeight="1" x14ac:dyDescent="0.25">
      <c r="D75" s="13"/>
      <c r="E75" s="13"/>
      <c r="F75" s="13"/>
      <c r="G75" s="35" t="s">
        <v>7</v>
      </c>
      <c r="H75" s="29">
        <f>SUM(H73:H74)</f>
        <v>1</v>
      </c>
      <c r="I75" s="41"/>
      <c r="J75" s="29">
        <f>SUM(J73:J74)</f>
        <v>0</v>
      </c>
      <c r="K75" s="13"/>
    </row>
    <row r="76" spans="4:15" ht="15" customHeight="1" x14ac:dyDescent="0.25">
      <c r="D76" s="37"/>
      <c r="E76" s="37"/>
      <c r="F76" s="37"/>
      <c r="G76" s="38"/>
      <c r="H76" s="39"/>
      <c r="I76" s="40"/>
      <c r="J76" s="39"/>
      <c r="K76" s="13"/>
      <c r="L76" s="11" t="s">
        <v>401</v>
      </c>
      <c r="M76" s="12"/>
    </row>
    <row r="77" spans="4:15" ht="35.25" customHeight="1" x14ac:dyDescent="0.25">
      <c r="L77" s="10" t="s">
        <v>345</v>
      </c>
      <c r="M77" s="10" t="s">
        <v>331</v>
      </c>
      <c r="N77" s="10" t="s">
        <v>379</v>
      </c>
      <c r="O77" s="10" t="s">
        <v>400</v>
      </c>
    </row>
    <row r="78" spans="4:15" ht="15" customHeight="1" x14ac:dyDescent="0.25">
      <c r="L78" s="6">
        <v>1</v>
      </c>
      <c r="M78" s="13" t="s">
        <v>4</v>
      </c>
      <c r="N78" s="14">
        <f>J5</f>
        <v>0</v>
      </c>
      <c r="O78" s="13"/>
    </row>
    <row r="79" spans="4:15" ht="15" customHeight="1" x14ac:dyDescent="0.25">
      <c r="L79" s="13"/>
      <c r="M79" s="13" t="s">
        <v>8</v>
      </c>
      <c r="N79" s="14">
        <f>J10</f>
        <v>0</v>
      </c>
      <c r="O79" s="13"/>
    </row>
    <row r="80" spans="4:15" ht="15" customHeight="1" x14ac:dyDescent="0.25">
      <c r="L80" s="13"/>
      <c r="M80" s="13" t="s">
        <v>15</v>
      </c>
      <c r="N80" s="14">
        <f>J13</f>
        <v>0</v>
      </c>
      <c r="O80" s="13"/>
    </row>
    <row r="81" spans="12:15" ht="15" customHeight="1" x14ac:dyDescent="0.25">
      <c r="L81" s="13"/>
      <c r="M81" s="13" t="s">
        <v>20</v>
      </c>
      <c r="N81" s="14">
        <f>J15</f>
        <v>0</v>
      </c>
      <c r="O81" s="15">
        <f>SUM(N78:N81)/4</f>
        <v>0</v>
      </c>
    </row>
    <row r="82" spans="12:15" ht="15" customHeight="1" x14ac:dyDescent="0.25">
      <c r="L82" s="16">
        <v>2</v>
      </c>
      <c r="M82" s="13" t="s">
        <v>26</v>
      </c>
      <c r="N82" s="14">
        <f>J20</f>
        <v>0</v>
      </c>
      <c r="O82" s="13"/>
    </row>
    <row r="83" spans="12:15" ht="15" customHeight="1" x14ac:dyDescent="0.25">
      <c r="L83" s="13"/>
      <c r="M83" s="13" t="s">
        <v>31</v>
      </c>
      <c r="N83" s="14">
        <f>J23</f>
        <v>0</v>
      </c>
      <c r="O83" s="13"/>
    </row>
    <row r="84" spans="12:15" ht="15" customHeight="1" x14ac:dyDescent="0.25">
      <c r="L84" s="13"/>
      <c r="M84" s="13" t="s">
        <v>34</v>
      </c>
      <c r="N84" s="14">
        <f>J27</f>
        <v>0</v>
      </c>
      <c r="O84" s="13"/>
    </row>
    <row r="85" spans="12:15" ht="15" customHeight="1" x14ac:dyDescent="0.25">
      <c r="L85" s="13"/>
      <c r="M85" s="13" t="s">
        <v>39</v>
      </c>
      <c r="N85" s="14">
        <f>J32</f>
        <v>0</v>
      </c>
      <c r="O85" s="13"/>
    </row>
    <row r="86" spans="12:15" ht="15" customHeight="1" x14ac:dyDescent="0.25">
      <c r="L86" s="13"/>
      <c r="M86" s="13" t="s">
        <v>46</v>
      </c>
      <c r="N86" s="14">
        <f>J36</f>
        <v>0</v>
      </c>
      <c r="O86" s="13"/>
    </row>
    <row r="87" spans="12:15" ht="15" customHeight="1" x14ac:dyDescent="0.25">
      <c r="L87" s="13"/>
      <c r="M87" s="13" t="s">
        <v>51</v>
      </c>
      <c r="N87" s="14">
        <f>J40</f>
        <v>0</v>
      </c>
      <c r="O87" s="15">
        <f>SUM(N82:N87)/6</f>
        <v>0</v>
      </c>
    </row>
    <row r="88" spans="12:15" ht="15" customHeight="1" x14ac:dyDescent="0.25">
      <c r="L88" s="16">
        <v>3</v>
      </c>
      <c r="M88" s="13" t="s">
        <v>59</v>
      </c>
      <c r="N88" s="14">
        <f>J45</f>
        <v>0</v>
      </c>
      <c r="O88" s="15">
        <f>N88/1</f>
        <v>0</v>
      </c>
    </row>
    <row r="89" spans="12:15" ht="15" customHeight="1" x14ac:dyDescent="0.25">
      <c r="L89" s="16">
        <v>4</v>
      </c>
      <c r="M89" s="13" t="s">
        <v>64</v>
      </c>
      <c r="N89" s="14">
        <f>J48</f>
        <v>0</v>
      </c>
      <c r="O89" s="13"/>
    </row>
    <row r="90" spans="12:15" ht="15" customHeight="1" x14ac:dyDescent="0.25">
      <c r="L90" s="13"/>
      <c r="M90" s="13" t="s">
        <v>68</v>
      </c>
      <c r="N90" s="14">
        <f>J53</f>
        <v>0</v>
      </c>
      <c r="O90" s="13"/>
    </row>
    <row r="91" spans="12:15" x14ac:dyDescent="0.25">
      <c r="L91" s="13"/>
      <c r="M91" s="13" t="s">
        <v>74</v>
      </c>
      <c r="N91" s="14">
        <f>J55</f>
        <v>0</v>
      </c>
      <c r="O91" s="13"/>
    </row>
    <row r="92" spans="12:15" x14ac:dyDescent="0.25">
      <c r="L92" s="13"/>
      <c r="M92" s="13" t="s">
        <v>77</v>
      </c>
      <c r="N92" s="14">
        <f>J60</f>
        <v>0</v>
      </c>
      <c r="O92" s="13"/>
    </row>
    <row r="93" spans="12:15" x14ac:dyDescent="0.25">
      <c r="L93" s="13"/>
      <c r="M93" s="13" t="s">
        <v>82</v>
      </c>
      <c r="N93" s="14">
        <f>J64</f>
        <v>0</v>
      </c>
      <c r="O93" s="13"/>
    </row>
    <row r="94" spans="12:15" x14ac:dyDescent="0.25">
      <c r="L94" s="13"/>
      <c r="M94" s="13" t="s">
        <v>86</v>
      </c>
      <c r="N94" s="14">
        <f>J70</f>
        <v>0</v>
      </c>
      <c r="O94" s="15">
        <f>SUM(N89:N94)/6</f>
        <v>0</v>
      </c>
    </row>
    <row r="95" spans="12:15" x14ac:dyDescent="0.25">
      <c r="L95" s="16">
        <v>5</v>
      </c>
      <c r="M95" s="13" t="s">
        <v>76</v>
      </c>
      <c r="N95" s="14">
        <f>J72</f>
        <v>0</v>
      </c>
      <c r="O95" s="13"/>
    </row>
    <row r="96" spans="12:15" x14ac:dyDescent="0.25">
      <c r="L96" s="13"/>
      <c r="M96" s="13" t="s">
        <v>112</v>
      </c>
      <c r="N96" s="14">
        <f>J75</f>
        <v>0</v>
      </c>
      <c r="O96" s="15">
        <f>SUM(N95:N96)/2</f>
        <v>0</v>
      </c>
    </row>
    <row r="97" spans="12:15" x14ac:dyDescent="0.25">
      <c r="L97" s="63" t="s">
        <v>406</v>
      </c>
      <c r="M97" s="63"/>
      <c r="N97" s="63"/>
      <c r="O97" s="17">
        <f>SUM(O78:O96)/5</f>
        <v>0</v>
      </c>
    </row>
  </sheetData>
  <mergeCells count="36">
    <mergeCell ref="L97:N97"/>
    <mergeCell ref="D61:D63"/>
    <mergeCell ref="E61:E63"/>
    <mergeCell ref="D73:D74"/>
    <mergeCell ref="E73:E74"/>
    <mergeCell ref="D65:D69"/>
    <mergeCell ref="E65:E69"/>
    <mergeCell ref="D46:D47"/>
    <mergeCell ref="E46:E47"/>
    <mergeCell ref="D49:D52"/>
    <mergeCell ref="E49:E52"/>
    <mergeCell ref="D56:D59"/>
    <mergeCell ref="E56:E59"/>
    <mergeCell ref="D28:D31"/>
    <mergeCell ref="E28:E31"/>
    <mergeCell ref="D37:D39"/>
    <mergeCell ref="E37:E39"/>
    <mergeCell ref="D41:D44"/>
    <mergeCell ref="E41:E44"/>
    <mergeCell ref="D33:D35"/>
    <mergeCell ref="E33:E35"/>
    <mergeCell ref="D16:D19"/>
    <mergeCell ref="E16:E19"/>
    <mergeCell ref="D21:D22"/>
    <mergeCell ref="E21:E22"/>
    <mergeCell ref="D24:D26"/>
    <mergeCell ref="E24:E26"/>
    <mergeCell ref="D11:D12"/>
    <mergeCell ref="E11:E12"/>
    <mergeCell ref="B2:C2"/>
    <mergeCell ref="D2:E2"/>
    <mergeCell ref="F2:G2"/>
    <mergeCell ref="D3:D4"/>
    <mergeCell ref="E3:E4"/>
    <mergeCell ref="D6:D9"/>
    <mergeCell ref="E6:E9"/>
  </mergeCell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topLeftCell="D1" zoomScale="80" zoomScaleNormal="80" workbookViewId="0">
      <pane xSplit="4" ySplit="2" topLeftCell="I30" activePane="bottomRight" state="frozen"/>
      <selection activeCell="D1" sqref="D1"/>
      <selection pane="topRight" activeCell="H1" sqref="H1"/>
      <selection pane="bottomLeft" activeCell="D3" sqref="D3"/>
      <selection pane="bottomRight" activeCell="I33" sqref="I33"/>
    </sheetView>
  </sheetViews>
  <sheetFormatPr defaultRowHeight="15" x14ac:dyDescent="0.25"/>
  <cols>
    <col min="1" max="1" width="10.7109375" hidden="1" customWidth="1"/>
    <col min="2" max="2" width="2.7109375" hidden="1" customWidth="1"/>
    <col min="3" max="3" width="28" hidden="1" customWidth="1"/>
    <col min="4" max="4" width="5.5703125" customWidth="1"/>
    <col min="5" max="5" width="28.28515625" customWidth="1"/>
    <col min="6" max="6" width="5.42578125" customWidth="1"/>
    <col min="7" max="7" width="45.28515625" customWidth="1"/>
    <col min="8" max="8" width="13.5703125" style="9" customWidth="1"/>
    <col min="9" max="9" width="12.140625" style="9" customWidth="1"/>
    <col min="11" max="11" width="27.5703125" customWidth="1"/>
    <col min="13" max="13" width="64.140625" customWidth="1"/>
    <col min="14" max="14" width="10.85546875" customWidth="1"/>
    <col min="15" max="15" width="10.5703125" customWidth="1"/>
  </cols>
  <sheetData>
    <row r="1" spans="1:14" x14ac:dyDescent="0.25">
      <c r="I1" s="58" t="s">
        <v>408</v>
      </c>
      <c r="K1" s="58" t="s">
        <v>408</v>
      </c>
    </row>
    <row r="2" spans="1:14" ht="30" x14ac:dyDescent="0.25">
      <c r="A2" t="s">
        <v>0</v>
      </c>
      <c r="B2" s="59" t="s">
        <v>1</v>
      </c>
      <c r="C2" s="60"/>
      <c r="D2" s="61" t="s">
        <v>331</v>
      </c>
      <c r="E2" s="62"/>
      <c r="F2" s="61" t="s">
        <v>332</v>
      </c>
      <c r="G2" s="62"/>
      <c r="H2" s="10" t="s">
        <v>377</v>
      </c>
      <c r="I2" s="56" t="s">
        <v>378</v>
      </c>
      <c r="J2" s="10" t="s">
        <v>379</v>
      </c>
      <c r="K2" s="57" t="s">
        <v>346</v>
      </c>
      <c r="M2" s="32" t="s">
        <v>380</v>
      </c>
      <c r="N2" s="45" t="s">
        <v>407</v>
      </c>
    </row>
    <row r="3" spans="1:14" ht="75" customHeight="1" x14ac:dyDescent="0.25">
      <c r="A3" s="1" t="s">
        <v>2</v>
      </c>
      <c r="B3" s="2">
        <v>1</v>
      </c>
      <c r="C3" s="4" t="s">
        <v>3</v>
      </c>
      <c r="D3" s="66" t="s">
        <v>4</v>
      </c>
      <c r="E3" s="64" t="s">
        <v>160</v>
      </c>
      <c r="F3" s="47" t="s">
        <v>5</v>
      </c>
      <c r="G3" s="3" t="s">
        <v>161</v>
      </c>
      <c r="H3" s="5">
        <f>100%/2</f>
        <v>0.5</v>
      </c>
      <c r="I3" s="51"/>
      <c r="J3" s="7">
        <f>H3*I3/2</f>
        <v>0</v>
      </c>
      <c r="K3" s="54"/>
      <c r="M3" s="1" t="s">
        <v>195</v>
      </c>
      <c r="N3" s="1" t="s">
        <v>261</v>
      </c>
    </row>
    <row r="4" spans="1:14" ht="75" customHeight="1" x14ac:dyDescent="0.25">
      <c r="B4" s="2"/>
      <c r="C4" s="4"/>
      <c r="D4" s="67"/>
      <c r="E4" s="65"/>
      <c r="F4" s="47" t="s">
        <v>6</v>
      </c>
      <c r="G4" s="3" t="s">
        <v>162</v>
      </c>
      <c r="H4" s="5">
        <f>100%/2</f>
        <v>0.5</v>
      </c>
      <c r="I4" s="51"/>
      <c r="J4" s="7">
        <f>H4*I4/2</f>
        <v>0</v>
      </c>
      <c r="K4" s="54"/>
      <c r="M4" s="1" t="s">
        <v>196</v>
      </c>
      <c r="N4" s="1" t="s">
        <v>261</v>
      </c>
    </row>
    <row r="5" spans="1:14" ht="15" customHeight="1" x14ac:dyDescent="0.25">
      <c r="B5" s="8"/>
      <c r="C5" s="1"/>
      <c r="D5" s="2"/>
      <c r="E5" s="3"/>
      <c r="F5" s="2"/>
      <c r="G5" s="23" t="s">
        <v>7</v>
      </c>
      <c r="H5" s="25">
        <f>SUM(H3:H4)</f>
        <v>1</v>
      </c>
      <c r="I5" s="52"/>
      <c r="J5" s="25">
        <f>SUM(J3:J4)</f>
        <v>0</v>
      </c>
      <c r="K5" s="54"/>
    </row>
    <row r="6" spans="1:14" ht="75" customHeight="1" x14ac:dyDescent="0.25">
      <c r="B6" s="8"/>
      <c r="C6" s="1"/>
      <c r="D6" s="66" t="s">
        <v>8</v>
      </c>
      <c r="E6" s="64" t="s">
        <v>163</v>
      </c>
      <c r="F6" s="47" t="s">
        <v>9</v>
      </c>
      <c r="G6" s="3" t="s">
        <v>322</v>
      </c>
      <c r="H6" s="18">
        <f t="shared" ref="H6:H11" si="0">100%/6</f>
        <v>0.16666666666666666</v>
      </c>
      <c r="I6" s="51"/>
      <c r="J6" s="46">
        <f t="shared" ref="J6:J11" si="1">H6*I6/2</f>
        <v>0</v>
      </c>
      <c r="K6" s="55"/>
      <c r="M6" s="1" t="s">
        <v>333</v>
      </c>
      <c r="N6" s="1" t="s">
        <v>262</v>
      </c>
    </row>
    <row r="7" spans="1:14" ht="75" customHeight="1" x14ac:dyDescent="0.25">
      <c r="B7" s="8"/>
      <c r="C7" s="1"/>
      <c r="D7" s="69"/>
      <c r="E7" s="68"/>
      <c r="F7" s="47" t="s">
        <v>10</v>
      </c>
      <c r="G7" s="3" t="s">
        <v>164</v>
      </c>
      <c r="H7" s="18">
        <f t="shared" si="0"/>
        <v>0.16666666666666666</v>
      </c>
      <c r="I7" s="51"/>
      <c r="J7" s="46">
        <f t="shared" si="1"/>
        <v>0</v>
      </c>
      <c r="K7" s="54"/>
      <c r="M7" s="1" t="s">
        <v>248</v>
      </c>
      <c r="N7" s="1" t="s">
        <v>249</v>
      </c>
    </row>
    <row r="8" spans="1:14" ht="92.25" customHeight="1" x14ac:dyDescent="0.25">
      <c r="B8" s="8"/>
      <c r="C8" s="1"/>
      <c r="D8" s="69"/>
      <c r="E8" s="68"/>
      <c r="F8" s="47" t="s">
        <v>11</v>
      </c>
      <c r="G8" s="3" t="s">
        <v>256</v>
      </c>
      <c r="H8" s="18">
        <f t="shared" si="0"/>
        <v>0.16666666666666666</v>
      </c>
      <c r="I8" s="51"/>
      <c r="J8" s="46">
        <f t="shared" si="1"/>
        <v>0</v>
      </c>
      <c r="K8" s="54"/>
      <c r="M8" s="1" t="s">
        <v>218</v>
      </c>
      <c r="N8" s="1" t="s">
        <v>264</v>
      </c>
    </row>
    <row r="9" spans="1:14" ht="103.5" customHeight="1" x14ac:dyDescent="0.25">
      <c r="B9" s="8"/>
      <c r="C9" s="1"/>
      <c r="D9" s="69"/>
      <c r="E9" s="68"/>
      <c r="F9" s="47" t="s">
        <v>12</v>
      </c>
      <c r="G9" s="3" t="s">
        <v>337</v>
      </c>
      <c r="H9" s="18">
        <f t="shared" si="0"/>
        <v>0.16666666666666666</v>
      </c>
      <c r="I9" s="51"/>
      <c r="J9" s="46">
        <f t="shared" si="1"/>
        <v>0</v>
      </c>
      <c r="K9" s="54"/>
      <c r="M9" s="1" t="s">
        <v>338</v>
      </c>
      <c r="N9" s="1" t="s">
        <v>266</v>
      </c>
    </row>
    <row r="10" spans="1:14" ht="75" customHeight="1" x14ac:dyDescent="0.25">
      <c r="B10" s="8"/>
      <c r="C10" s="1"/>
      <c r="D10" s="69"/>
      <c r="E10" s="68"/>
      <c r="F10" s="47" t="s">
        <v>13</v>
      </c>
      <c r="G10" s="3" t="s">
        <v>339</v>
      </c>
      <c r="H10" s="18">
        <f t="shared" si="0"/>
        <v>0.16666666666666666</v>
      </c>
      <c r="I10" s="51"/>
      <c r="J10" s="46">
        <f t="shared" si="1"/>
        <v>0</v>
      </c>
      <c r="K10" s="55"/>
      <c r="M10" s="1" t="s">
        <v>215</v>
      </c>
      <c r="N10" s="1" t="s">
        <v>267</v>
      </c>
    </row>
    <row r="11" spans="1:14" ht="95.25" customHeight="1" x14ac:dyDescent="0.25">
      <c r="B11" s="8"/>
      <c r="C11" s="1"/>
      <c r="D11" s="67"/>
      <c r="E11" s="65"/>
      <c r="F11" s="47" t="s">
        <v>14</v>
      </c>
      <c r="G11" s="3" t="s">
        <v>113</v>
      </c>
      <c r="H11" s="18">
        <f t="shared" si="0"/>
        <v>0.16666666666666666</v>
      </c>
      <c r="I11" s="51"/>
      <c r="J11" s="46">
        <f t="shared" si="1"/>
        <v>0</v>
      </c>
      <c r="K11" s="55"/>
      <c r="M11" s="1" t="s">
        <v>268</v>
      </c>
      <c r="N11" s="1" t="s">
        <v>269</v>
      </c>
    </row>
    <row r="12" spans="1:14" ht="15" customHeight="1" x14ac:dyDescent="0.25">
      <c r="B12" s="8"/>
      <c r="C12" s="1"/>
      <c r="D12" s="2"/>
      <c r="E12" s="3"/>
      <c r="F12" s="2"/>
      <c r="G12" s="23" t="s">
        <v>7</v>
      </c>
      <c r="H12" s="24">
        <f>SUM(H6:H11)</f>
        <v>0.99999999999999989</v>
      </c>
      <c r="I12" s="51"/>
      <c r="J12" s="24">
        <f>SUM(J6:J11)</f>
        <v>0</v>
      </c>
      <c r="K12" s="54"/>
    </row>
    <row r="13" spans="1:14" ht="75" customHeight="1" x14ac:dyDescent="0.25">
      <c r="B13" s="8"/>
      <c r="C13" s="1"/>
      <c r="D13" s="66" t="s">
        <v>15</v>
      </c>
      <c r="E13" s="64" t="s">
        <v>166</v>
      </c>
      <c r="F13" s="47" t="s">
        <v>16</v>
      </c>
      <c r="G13" s="3" t="s">
        <v>336</v>
      </c>
      <c r="H13" s="18">
        <f>100%/4</f>
        <v>0.25</v>
      </c>
      <c r="I13" s="51"/>
      <c r="J13" s="7">
        <f>H13*I13/2</f>
        <v>0</v>
      </c>
      <c r="K13" s="54"/>
      <c r="M13" s="8" t="s">
        <v>364</v>
      </c>
      <c r="N13" s="1" t="s">
        <v>201</v>
      </c>
    </row>
    <row r="14" spans="1:14" ht="75" customHeight="1" x14ac:dyDescent="0.25">
      <c r="B14" s="8"/>
      <c r="C14" s="1"/>
      <c r="D14" s="69"/>
      <c r="E14" s="68"/>
      <c r="F14" s="47" t="s">
        <v>17</v>
      </c>
      <c r="G14" s="3" t="s">
        <v>347</v>
      </c>
      <c r="H14" s="18">
        <f>100%/4</f>
        <v>0.25</v>
      </c>
      <c r="I14" s="51"/>
      <c r="J14" s="7">
        <f>H14*I14/2</f>
        <v>0</v>
      </c>
      <c r="K14" s="54"/>
      <c r="M14" s="1" t="s">
        <v>348</v>
      </c>
      <c r="N14" s="1" t="s">
        <v>267</v>
      </c>
    </row>
    <row r="15" spans="1:14" ht="90" customHeight="1" x14ac:dyDescent="0.25">
      <c r="B15" s="8"/>
      <c r="C15" s="1"/>
      <c r="D15" s="69"/>
      <c r="E15" s="68"/>
      <c r="F15" s="47" t="s">
        <v>18</v>
      </c>
      <c r="G15" s="3" t="s">
        <v>202</v>
      </c>
      <c r="H15" s="18">
        <f>100%/4</f>
        <v>0.25</v>
      </c>
      <c r="I15" s="51"/>
      <c r="J15" s="46">
        <f>H15*I15/2</f>
        <v>0</v>
      </c>
      <c r="K15" s="54"/>
      <c r="M15" s="1" t="s">
        <v>207</v>
      </c>
      <c r="N15" s="1" t="s">
        <v>270</v>
      </c>
    </row>
    <row r="16" spans="1:14" ht="75" customHeight="1" x14ac:dyDescent="0.25">
      <c r="B16" s="8"/>
      <c r="C16" s="1"/>
      <c r="D16" s="67"/>
      <c r="E16" s="65"/>
      <c r="F16" s="47" t="s">
        <v>19</v>
      </c>
      <c r="G16" s="3" t="s">
        <v>167</v>
      </c>
      <c r="H16" s="18">
        <f>100%/4</f>
        <v>0.25</v>
      </c>
      <c r="I16" s="51"/>
      <c r="J16" s="46">
        <f>H16*I16/2</f>
        <v>0</v>
      </c>
      <c r="K16" s="54"/>
      <c r="M16" s="1" t="s">
        <v>272</v>
      </c>
      <c r="N16" s="1" t="s">
        <v>273</v>
      </c>
    </row>
    <row r="17" spans="2:14" ht="15" customHeight="1" x14ac:dyDescent="0.25">
      <c r="B17" s="8"/>
      <c r="C17" s="1"/>
      <c r="D17" s="2"/>
      <c r="E17" s="3"/>
      <c r="F17" s="2"/>
      <c r="G17" s="23" t="s">
        <v>7</v>
      </c>
      <c r="H17" s="24">
        <f>SUM(H13:H16)</f>
        <v>1</v>
      </c>
      <c r="I17" s="52"/>
      <c r="J17" s="24">
        <f>SUM(J13:J16)</f>
        <v>0</v>
      </c>
      <c r="K17" s="54"/>
    </row>
    <row r="18" spans="2:14" ht="75" customHeight="1" x14ac:dyDescent="0.25">
      <c r="B18" s="8"/>
      <c r="C18" s="1"/>
      <c r="D18" s="43" t="s">
        <v>20</v>
      </c>
      <c r="E18" s="42" t="s">
        <v>168</v>
      </c>
      <c r="F18" s="47" t="s">
        <v>21</v>
      </c>
      <c r="G18" s="3" t="s">
        <v>340</v>
      </c>
      <c r="H18" s="18">
        <f>100%</f>
        <v>1</v>
      </c>
      <c r="I18" s="51"/>
      <c r="J18" s="46">
        <f>H18*I18/2</f>
        <v>0</v>
      </c>
      <c r="K18" s="54"/>
      <c r="M18" s="1" t="s">
        <v>341</v>
      </c>
      <c r="N18" s="1" t="s">
        <v>342</v>
      </c>
    </row>
    <row r="19" spans="2:14" ht="15" customHeight="1" x14ac:dyDescent="0.25">
      <c r="D19" s="3"/>
      <c r="E19" s="3"/>
      <c r="F19" s="2"/>
      <c r="G19" s="23" t="s">
        <v>7</v>
      </c>
      <c r="H19" s="25">
        <f>SUM(H18:H18)</f>
        <v>1</v>
      </c>
      <c r="I19" s="52"/>
      <c r="J19" s="25">
        <f>SUM(J18:J18)</f>
        <v>0</v>
      </c>
      <c r="K19" s="54"/>
    </row>
    <row r="20" spans="2:14" ht="75" customHeight="1" x14ac:dyDescent="0.25">
      <c r="D20" s="66" t="s">
        <v>23</v>
      </c>
      <c r="E20" s="64" t="s">
        <v>170</v>
      </c>
      <c r="F20" s="47" t="s">
        <v>24</v>
      </c>
      <c r="G20" s="3" t="s">
        <v>171</v>
      </c>
      <c r="H20" s="18">
        <f>100%/2</f>
        <v>0.5</v>
      </c>
      <c r="I20" s="51"/>
      <c r="J20" s="46">
        <f>H20*I20/2</f>
        <v>0</v>
      </c>
      <c r="K20" s="54"/>
      <c r="M20" s="36" t="s">
        <v>250</v>
      </c>
      <c r="N20" s="1" t="s">
        <v>201</v>
      </c>
    </row>
    <row r="21" spans="2:14" ht="75" customHeight="1" x14ac:dyDescent="0.25">
      <c r="D21" s="67"/>
      <c r="E21" s="65"/>
      <c r="F21" s="48" t="s">
        <v>25</v>
      </c>
      <c r="G21" s="3" t="s">
        <v>172</v>
      </c>
      <c r="H21" s="18">
        <f>100%/2</f>
        <v>0.5</v>
      </c>
      <c r="I21" s="51"/>
      <c r="J21" s="46">
        <f>H21*I21/2</f>
        <v>0</v>
      </c>
      <c r="K21" s="54"/>
      <c r="M21" s="1" t="s">
        <v>205</v>
      </c>
      <c r="N21" s="1" t="s">
        <v>275</v>
      </c>
    </row>
    <row r="22" spans="2:14" ht="15" customHeight="1" x14ac:dyDescent="0.25">
      <c r="D22" s="13"/>
      <c r="E22" s="13"/>
      <c r="F22" s="2"/>
      <c r="G22" s="23" t="s">
        <v>7</v>
      </c>
      <c r="H22" s="27">
        <f>SUM(H20:H21)</f>
        <v>1</v>
      </c>
      <c r="I22" s="52"/>
      <c r="J22" s="27">
        <f>SUM(J20:J21)</f>
        <v>0</v>
      </c>
      <c r="K22" s="54"/>
    </row>
    <row r="23" spans="2:14" ht="94.5" customHeight="1" x14ac:dyDescent="0.25">
      <c r="D23" s="66" t="s">
        <v>26</v>
      </c>
      <c r="E23" s="64" t="s">
        <v>181</v>
      </c>
      <c r="F23" s="2" t="s">
        <v>27</v>
      </c>
      <c r="G23" s="3" t="s">
        <v>334</v>
      </c>
      <c r="H23" s="18">
        <f>100%/4</f>
        <v>0.25</v>
      </c>
      <c r="I23" s="51"/>
      <c r="J23" s="7">
        <f t="shared" ref="J23:J26" si="2">H23*I23/2</f>
        <v>0</v>
      </c>
      <c r="K23" s="54"/>
      <c r="M23" s="1" t="s">
        <v>343</v>
      </c>
      <c r="N23" s="1" t="s">
        <v>198</v>
      </c>
    </row>
    <row r="24" spans="2:14" ht="75" customHeight="1" x14ac:dyDescent="0.25">
      <c r="D24" s="69"/>
      <c r="E24" s="68"/>
      <c r="F24" s="2" t="s">
        <v>28</v>
      </c>
      <c r="G24" s="3" t="s">
        <v>288</v>
      </c>
      <c r="H24" s="18">
        <f>100%/4</f>
        <v>0.25</v>
      </c>
      <c r="I24" s="51"/>
      <c r="J24" s="7">
        <f t="shared" si="2"/>
        <v>0</v>
      </c>
      <c r="K24" s="54"/>
      <c r="M24" s="1" t="s">
        <v>289</v>
      </c>
      <c r="N24" s="1" t="s">
        <v>290</v>
      </c>
    </row>
    <row r="25" spans="2:14" ht="129.75" customHeight="1" x14ac:dyDescent="0.25">
      <c r="D25" s="69"/>
      <c r="E25" s="68"/>
      <c r="F25" s="47" t="s">
        <v>29</v>
      </c>
      <c r="G25" s="3" t="s">
        <v>184</v>
      </c>
      <c r="H25" s="18">
        <f>100%/4</f>
        <v>0.25</v>
      </c>
      <c r="I25" s="51"/>
      <c r="J25" s="7">
        <f t="shared" si="2"/>
        <v>0</v>
      </c>
      <c r="K25" s="54"/>
      <c r="M25" s="1" t="s">
        <v>291</v>
      </c>
      <c r="N25" s="1" t="s">
        <v>199</v>
      </c>
    </row>
    <row r="26" spans="2:14" ht="90.75" customHeight="1" x14ac:dyDescent="0.25">
      <c r="D26" s="69"/>
      <c r="E26" s="68"/>
      <c r="F26" s="47" t="s">
        <v>30</v>
      </c>
      <c r="G26" s="3" t="s">
        <v>185</v>
      </c>
      <c r="H26" s="18">
        <f>100%/4</f>
        <v>0.25</v>
      </c>
      <c r="I26" s="51"/>
      <c r="J26" s="46">
        <f t="shared" si="2"/>
        <v>0</v>
      </c>
      <c r="K26" s="54"/>
      <c r="M26" s="1" t="s">
        <v>213</v>
      </c>
      <c r="N26" s="1" t="s">
        <v>245</v>
      </c>
    </row>
    <row r="27" spans="2:14" ht="15" customHeight="1" x14ac:dyDescent="0.25">
      <c r="D27" s="2"/>
      <c r="E27" s="3"/>
      <c r="F27" s="2"/>
      <c r="G27" s="23" t="s">
        <v>7</v>
      </c>
      <c r="H27" s="27">
        <f>SUM(H23:H26)</f>
        <v>1</v>
      </c>
      <c r="I27" s="52"/>
      <c r="J27" s="27">
        <f>SUM(J23:J26)</f>
        <v>0</v>
      </c>
      <c r="K27" s="54"/>
    </row>
    <row r="28" spans="2:14" ht="144" customHeight="1" x14ac:dyDescent="0.25">
      <c r="D28" s="66" t="s">
        <v>31</v>
      </c>
      <c r="E28" s="64" t="s">
        <v>186</v>
      </c>
      <c r="F28" s="47" t="s">
        <v>32</v>
      </c>
      <c r="G28" s="3" t="s">
        <v>292</v>
      </c>
      <c r="H28" s="7">
        <f>100%/4</f>
        <v>0.25</v>
      </c>
      <c r="I28" s="51"/>
      <c r="J28" s="46">
        <f>H28*I28/2</f>
        <v>0</v>
      </c>
      <c r="K28" s="54"/>
      <c r="M28" s="1" t="s">
        <v>251</v>
      </c>
      <c r="N28" s="1" t="s">
        <v>198</v>
      </c>
    </row>
    <row r="29" spans="2:14" ht="103.5" customHeight="1" x14ac:dyDescent="0.25">
      <c r="D29" s="69"/>
      <c r="E29" s="68"/>
      <c r="F29" s="47" t="s">
        <v>33</v>
      </c>
      <c r="G29" s="3" t="s">
        <v>187</v>
      </c>
      <c r="H29" s="7">
        <f>100%/4</f>
        <v>0.25</v>
      </c>
      <c r="I29" s="51"/>
      <c r="J29" s="46">
        <f>H29*I29/2</f>
        <v>0</v>
      </c>
      <c r="K29" s="54"/>
      <c r="M29" s="1" t="s">
        <v>344</v>
      </c>
      <c r="N29" s="1" t="s">
        <v>199</v>
      </c>
    </row>
    <row r="30" spans="2:14" ht="75" customHeight="1" x14ac:dyDescent="0.25">
      <c r="D30" s="69"/>
      <c r="E30" s="68"/>
      <c r="F30" s="47" t="s">
        <v>350</v>
      </c>
      <c r="G30" s="3" t="s">
        <v>188</v>
      </c>
      <c r="H30" s="7">
        <f>100%/4</f>
        <v>0.25</v>
      </c>
      <c r="I30" s="51"/>
      <c r="J30" s="46">
        <f>H30*I30/2</f>
        <v>0</v>
      </c>
      <c r="K30" s="54"/>
      <c r="M30" s="1" t="s">
        <v>216</v>
      </c>
      <c r="N30" s="1" t="s">
        <v>245</v>
      </c>
    </row>
    <row r="31" spans="2:14" ht="99" customHeight="1" x14ac:dyDescent="0.25">
      <c r="D31" s="67"/>
      <c r="E31" s="65"/>
      <c r="F31" s="47" t="s">
        <v>351</v>
      </c>
      <c r="G31" s="3" t="s">
        <v>217</v>
      </c>
      <c r="H31" s="7">
        <f>100%/4</f>
        <v>0.25</v>
      </c>
      <c r="I31" s="51"/>
      <c r="J31" s="46">
        <f>H31*I31/2</f>
        <v>0</v>
      </c>
      <c r="K31" s="54"/>
      <c r="M31" s="1" t="s">
        <v>295</v>
      </c>
      <c r="N31" s="1" t="s">
        <v>296</v>
      </c>
    </row>
    <row r="32" spans="2:14" ht="15" customHeight="1" x14ac:dyDescent="0.25">
      <c r="D32" s="2"/>
      <c r="E32" s="3"/>
      <c r="F32" s="2"/>
      <c r="G32" s="23" t="s">
        <v>7</v>
      </c>
      <c r="H32" s="27">
        <f>SUM(H28:H31)</f>
        <v>1</v>
      </c>
      <c r="I32" s="52"/>
      <c r="J32" s="27">
        <f>SUM(J28:J31)</f>
        <v>0</v>
      </c>
      <c r="K32" s="54"/>
    </row>
    <row r="33" spans="4:15" ht="75" customHeight="1" x14ac:dyDescent="0.25">
      <c r="D33" s="66" t="s">
        <v>34</v>
      </c>
      <c r="E33" s="64" t="s">
        <v>189</v>
      </c>
      <c r="F33" s="47" t="s">
        <v>352</v>
      </c>
      <c r="G33" s="21" t="s">
        <v>321</v>
      </c>
      <c r="H33" s="7">
        <f>100%/2</f>
        <v>0.5</v>
      </c>
      <c r="I33" s="51"/>
      <c r="J33" s="7">
        <f>H33*I33/2</f>
        <v>0</v>
      </c>
      <c r="K33" s="54"/>
      <c r="M33" s="1" t="s">
        <v>335</v>
      </c>
      <c r="N33" s="1" t="s">
        <v>199</v>
      </c>
    </row>
    <row r="34" spans="4:15" ht="77.25" customHeight="1" x14ac:dyDescent="0.25">
      <c r="D34" s="67"/>
      <c r="E34" s="65"/>
      <c r="F34" s="47" t="s">
        <v>36</v>
      </c>
      <c r="G34" s="3" t="s">
        <v>192</v>
      </c>
      <c r="H34" s="7">
        <f>100%/2</f>
        <v>0.5</v>
      </c>
      <c r="I34" s="51"/>
      <c r="J34" s="46">
        <f>H34*I34/2</f>
        <v>0</v>
      </c>
      <c r="K34" s="54"/>
      <c r="M34" s="1" t="s">
        <v>299</v>
      </c>
      <c r="N34" s="1" t="s">
        <v>200</v>
      </c>
    </row>
    <row r="35" spans="4:15" ht="15" customHeight="1" x14ac:dyDescent="0.25">
      <c r="D35" s="13"/>
      <c r="E35" s="13"/>
      <c r="F35" s="2"/>
      <c r="G35" s="23" t="s">
        <v>7</v>
      </c>
      <c r="H35" s="24">
        <f>SUM(H33:H34)</f>
        <v>1</v>
      </c>
      <c r="I35" s="52"/>
      <c r="J35" s="24">
        <f>SUM(J33:J34)</f>
        <v>0</v>
      </c>
      <c r="K35" s="54"/>
    </row>
    <row r="36" spans="4:15" ht="75" customHeight="1" x14ac:dyDescent="0.25">
      <c r="D36" s="64" t="s">
        <v>59</v>
      </c>
      <c r="E36" s="64" t="s">
        <v>121</v>
      </c>
      <c r="F36" s="47" t="s">
        <v>60</v>
      </c>
      <c r="G36" s="3" t="s">
        <v>120</v>
      </c>
      <c r="H36" s="7">
        <f>100%/4</f>
        <v>0.25</v>
      </c>
      <c r="I36" s="51"/>
      <c r="J36" s="46">
        <f>H36*I36/2</f>
        <v>0</v>
      </c>
      <c r="K36" s="54"/>
      <c r="M36" s="1" t="s">
        <v>220</v>
      </c>
      <c r="N36" s="1" t="s">
        <v>198</v>
      </c>
    </row>
    <row r="37" spans="4:15" ht="75" customHeight="1" x14ac:dyDescent="0.25">
      <c r="D37" s="68"/>
      <c r="E37" s="68"/>
      <c r="F37" s="47" t="s">
        <v>61</v>
      </c>
      <c r="G37" s="3" t="s">
        <v>119</v>
      </c>
      <c r="H37" s="7">
        <f>100%/4</f>
        <v>0.25</v>
      </c>
      <c r="I37" s="51"/>
      <c r="J37" s="46">
        <f>H37*I37/2</f>
        <v>0</v>
      </c>
      <c r="K37" s="54"/>
      <c r="M37" s="1" t="s">
        <v>300</v>
      </c>
      <c r="N37" s="1" t="s">
        <v>198</v>
      </c>
      <c r="O37" s="1"/>
    </row>
    <row r="38" spans="4:15" ht="76.5" customHeight="1" x14ac:dyDescent="0.25">
      <c r="D38" s="68"/>
      <c r="E38" s="68"/>
      <c r="F38" s="47" t="s">
        <v>62</v>
      </c>
      <c r="G38" s="3" t="s">
        <v>117</v>
      </c>
      <c r="H38" s="7">
        <f>100%/4</f>
        <v>0.25</v>
      </c>
      <c r="I38" s="51"/>
      <c r="J38" s="46">
        <f>H38*I38/2</f>
        <v>0</v>
      </c>
      <c r="K38" s="54"/>
      <c r="M38" s="1" t="s">
        <v>222</v>
      </c>
      <c r="N38" s="1" t="s">
        <v>247</v>
      </c>
    </row>
    <row r="39" spans="4:15" ht="75" customHeight="1" x14ac:dyDescent="0.25">
      <c r="D39" s="68"/>
      <c r="E39" s="68"/>
      <c r="F39" s="47" t="s">
        <v>63</v>
      </c>
      <c r="G39" s="3" t="s">
        <v>118</v>
      </c>
      <c r="H39" s="7">
        <f>100%/4</f>
        <v>0.25</v>
      </c>
      <c r="I39" s="51"/>
      <c r="J39" s="46">
        <f>H39*I39/2</f>
        <v>0</v>
      </c>
      <c r="K39" s="54"/>
      <c r="M39" s="1" t="s">
        <v>221</v>
      </c>
      <c r="N39" s="1" t="s">
        <v>245</v>
      </c>
    </row>
    <row r="40" spans="4:15" ht="15" customHeight="1" x14ac:dyDescent="0.25">
      <c r="D40" s="2"/>
      <c r="E40" s="3"/>
      <c r="F40" s="2"/>
      <c r="G40" s="23" t="s">
        <v>7</v>
      </c>
      <c r="H40" s="28">
        <f>SUM(H36:H39)</f>
        <v>1</v>
      </c>
      <c r="I40" s="52"/>
      <c r="J40" s="28">
        <f>SUM(J36:J39)</f>
        <v>0</v>
      </c>
      <c r="K40" s="54"/>
    </row>
    <row r="41" spans="4:15" ht="117.75" customHeight="1" x14ac:dyDescent="0.25">
      <c r="D41" s="66" t="s">
        <v>64</v>
      </c>
      <c r="E41" s="64" t="s">
        <v>122</v>
      </c>
      <c r="F41" s="47" t="s">
        <v>65</v>
      </c>
      <c r="G41" s="3" t="s">
        <v>123</v>
      </c>
      <c r="H41" s="7">
        <f>100%/3</f>
        <v>0.33333333333333331</v>
      </c>
      <c r="I41" s="51"/>
      <c r="J41" s="46">
        <f t="shared" ref="J41:J49" si="3">H41*I41/2</f>
        <v>0</v>
      </c>
      <c r="K41" s="54"/>
      <c r="M41" s="1" t="s">
        <v>301</v>
      </c>
      <c r="N41" s="1" t="s">
        <v>246</v>
      </c>
    </row>
    <row r="42" spans="4:15" ht="75" customHeight="1" x14ac:dyDescent="0.25">
      <c r="D42" s="69"/>
      <c r="E42" s="68"/>
      <c r="F42" s="47" t="s">
        <v>66</v>
      </c>
      <c r="G42" s="3" t="s">
        <v>124</v>
      </c>
      <c r="H42" s="7">
        <f>100%/3</f>
        <v>0.33333333333333331</v>
      </c>
      <c r="I42" s="51"/>
      <c r="J42" s="46">
        <f t="shared" si="3"/>
        <v>0</v>
      </c>
      <c r="K42" s="54"/>
      <c r="M42" s="1" t="s">
        <v>252</v>
      </c>
      <c r="N42" s="1" t="s">
        <v>198</v>
      </c>
    </row>
    <row r="43" spans="4:15" ht="75" customHeight="1" x14ac:dyDescent="0.25">
      <c r="D43" s="67"/>
      <c r="E43" s="65"/>
      <c r="F43" s="47" t="s">
        <v>67</v>
      </c>
      <c r="G43" s="3" t="s">
        <v>224</v>
      </c>
      <c r="H43" s="7">
        <f>100%/3</f>
        <v>0.33333333333333331</v>
      </c>
      <c r="I43" s="51"/>
      <c r="J43" s="46">
        <f t="shared" si="3"/>
        <v>0</v>
      </c>
      <c r="K43" s="54"/>
      <c r="M43" s="1" t="s">
        <v>223</v>
      </c>
      <c r="N43" s="1" t="s">
        <v>245</v>
      </c>
    </row>
    <row r="44" spans="4:15" ht="15" customHeight="1" x14ac:dyDescent="0.25">
      <c r="D44" s="13"/>
      <c r="E44" s="13"/>
      <c r="F44" s="2"/>
      <c r="G44" s="23" t="s">
        <v>7</v>
      </c>
      <c r="H44" s="29">
        <f>SUM(H41:H43)</f>
        <v>1</v>
      </c>
      <c r="I44" s="52"/>
      <c r="J44" s="28">
        <f>SUM(J41:J43)</f>
        <v>0</v>
      </c>
      <c r="K44" s="54"/>
    </row>
    <row r="45" spans="4:15" ht="75" customHeight="1" x14ac:dyDescent="0.25">
      <c r="D45" s="66" t="s">
        <v>68</v>
      </c>
      <c r="E45" s="64" t="s">
        <v>125</v>
      </c>
      <c r="F45" s="47" t="s">
        <v>69</v>
      </c>
      <c r="G45" s="3" t="s">
        <v>126</v>
      </c>
      <c r="H45" s="7">
        <f>100%/5</f>
        <v>0.2</v>
      </c>
      <c r="I45" s="51"/>
      <c r="J45" s="46">
        <f t="shared" si="3"/>
        <v>0</v>
      </c>
      <c r="K45" s="54"/>
      <c r="M45" s="1" t="s">
        <v>225</v>
      </c>
      <c r="N45" s="1" t="s">
        <v>247</v>
      </c>
    </row>
    <row r="46" spans="4:15" ht="75" customHeight="1" x14ac:dyDescent="0.25">
      <c r="D46" s="69"/>
      <c r="E46" s="68"/>
      <c r="F46" s="47" t="s">
        <v>70</v>
      </c>
      <c r="G46" s="3" t="s">
        <v>127</v>
      </c>
      <c r="H46" s="7">
        <f>100%/5</f>
        <v>0.2</v>
      </c>
      <c r="I46" s="51"/>
      <c r="J46" s="46">
        <f t="shared" si="3"/>
        <v>0</v>
      </c>
      <c r="K46" s="54"/>
      <c r="M46" s="1" t="s">
        <v>365</v>
      </c>
      <c r="N46" s="1" t="s">
        <v>247</v>
      </c>
    </row>
    <row r="47" spans="4:15" ht="75" customHeight="1" x14ac:dyDescent="0.25">
      <c r="D47" s="69"/>
      <c r="E47" s="68"/>
      <c r="F47" s="47" t="s">
        <v>71</v>
      </c>
      <c r="G47" s="3" t="s">
        <v>302</v>
      </c>
      <c r="H47" s="7">
        <f>100%/5</f>
        <v>0.2</v>
      </c>
      <c r="I47" s="51"/>
      <c r="J47" s="46">
        <f t="shared" si="3"/>
        <v>0</v>
      </c>
      <c r="K47" s="54"/>
      <c r="M47" s="1" t="s">
        <v>303</v>
      </c>
      <c r="N47" s="1" t="s">
        <v>259</v>
      </c>
      <c r="O47" s="1"/>
    </row>
    <row r="48" spans="4:15" ht="78" customHeight="1" x14ac:dyDescent="0.25">
      <c r="D48" s="69"/>
      <c r="E48" s="68"/>
      <c r="F48" s="47" t="s">
        <v>72</v>
      </c>
      <c r="G48" s="3" t="s">
        <v>227</v>
      </c>
      <c r="H48" s="7">
        <f>100%/5</f>
        <v>0.2</v>
      </c>
      <c r="I48" s="51"/>
      <c r="J48" s="46">
        <f t="shared" si="3"/>
        <v>0</v>
      </c>
      <c r="K48" s="54"/>
      <c r="M48" s="1" t="s">
        <v>253</v>
      </c>
      <c r="N48" s="1" t="s">
        <v>247</v>
      </c>
    </row>
    <row r="49" spans="2:14" ht="75" customHeight="1" x14ac:dyDescent="0.25">
      <c r="D49" s="67"/>
      <c r="E49" s="65"/>
      <c r="F49" s="47" t="s">
        <v>73</v>
      </c>
      <c r="G49" s="3" t="s">
        <v>128</v>
      </c>
      <c r="H49" s="7">
        <f>100%/5</f>
        <v>0.2</v>
      </c>
      <c r="I49" s="51"/>
      <c r="J49" s="46">
        <f t="shared" si="3"/>
        <v>0</v>
      </c>
      <c r="K49" s="54"/>
      <c r="M49" s="1" t="s">
        <v>304</v>
      </c>
      <c r="N49" s="1" t="s">
        <v>200</v>
      </c>
    </row>
    <row r="50" spans="2:14" ht="15" customHeight="1" x14ac:dyDescent="0.25">
      <c r="D50" s="2"/>
      <c r="E50" s="3"/>
      <c r="F50" s="2"/>
      <c r="G50" s="23" t="s">
        <v>7</v>
      </c>
      <c r="H50" s="30">
        <f>SUM(H45:H49)</f>
        <v>1</v>
      </c>
      <c r="I50" s="52"/>
      <c r="J50" s="30">
        <f>SUM(J45:J49)</f>
        <v>0</v>
      </c>
      <c r="K50" s="54"/>
    </row>
    <row r="51" spans="2:14" ht="76.5" customHeight="1" x14ac:dyDescent="0.25">
      <c r="D51" s="2" t="s">
        <v>74</v>
      </c>
      <c r="E51" s="3" t="s">
        <v>129</v>
      </c>
      <c r="F51" s="47" t="s">
        <v>75</v>
      </c>
      <c r="G51" s="3" t="s">
        <v>305</v>
      </c>
      <c r="H51" s="7">
        <f>100%/1</f>
        <v>1</v>
      </c>
      <c r="I51" s="51"/>
      <c r="J51" s="46">
        <f>H51*I51/2</f>
        <v>0</v>
      </c>
      <c r="K51" s="54"/>
      <c r="M51" s="1" t="s">
        <v>228</v>
      </c>
      <c r="N51" s="1" t="s">
        <v>200</v>
      </c>
    </row>
    <row r="52" spans="2:14" ht="15" customHeight="1" x14ac:dyDescent="0.25">
      <c r="D52" s="2"/>
      <c r="E52" s="2"/>
      <c r="F52" s="2"/>
      <c r="G52" s="23" t="s">
        <v>7</v>
      </c>
      <c r="H52" s="29">
        <f>SUM(H51)</f>
        <v>1</v>
      </c>
      <c r="I52" s="52"/>
      <c r="J52" s="29">
        <f>SUM(J51)</f>
        <v>0</v>
      </c>
      <c r="K52" s="54"/>
    </row>
    <row r="53" spans="2:14" ht="75" customHeight="1" x14ac:dyDescent="0.25">
      <c r="B53" s="8"/>
      <c r="C53" s="1"/>
      <c r="D53" s="66" t="s">
        <v>77</v>
      </c>
      <c r="E53" s="64" t="s">
        <v>130</v>
      </c>
      <c r="F53" s="47" t="s">
        <v>78</v>
      </c>
      <c r="G53" s="3" t="s">
        <v>131</v>
      </c>
      <c r="H53" s="18">
        <f>100%/4</f>
        <v>0.25</v>
      </c>
      <c r="I53" s="51"/>
      <c r="J53" s="46">
        <f>H53*I53/2</f>
        <v>0</v>
      </c>
      <c r="K53" s="54"/>
      <c r="M53" s="1" t="s">
        <v>229</v>
      </c>
      <c r="N53" s="1" t="s">
        <v>247</v>
      </c>
    </row>
    <row r="54" spans="2:14" ht="90" customHeight="1" x14ac:dyDescent="0.25">
      <c r="D54" s="69"/>
      <c r="E54" s="68"/>
      <c r="F54" s="47" t="s">
        <v>79</v>
      </c>
      <c r="G54" s="3" t="s">
        <v>132</v>
      </c>
      <c r="H54" s="18">
        <f>100%/4</f>
        <v>0.25</v>
      </c>
      <c r="I54" s="51"/>
      <c r="J54" s="46">
        <f>H54*I54/2</f>
        <v>0</v>
      </c>
      <c r="K54" s="54"/>
      <c r="M54" s="1" t="s">
        <v>328</v>
      </c>
      <c r="N54" s="1" t="s">
        <v>200</v>
      </c>
    </row>
    <row r="55" spans="2:14" ht="75" customHeight="1" x14ac:dyDescent="0.25">
      <c r="D55" s="69"/>
      <c r="E55" s="68"/>
      <c r="F55" s="47" t="s">
        <v>80</v>
      </c>
      <c r="G55" s="3" t="s">
        <v>133</v>
      </c>
      <c r="H55" s="18">
        <f>100%/4</f>
        <v>0.25</v>
      </c>
      <c r="I55" s="51"/>
      <c r="J55" s="46">
        <f>H55*I55/2</f>
        <v>0</v>
      </c>
      <c r="K55" s="54"/>
      <c r="M55" s="1" t="s">
        <v>306</v>
      </c>
      <c r="N55" s="1" t="s">
        <v>247</v>
      </c>
    </row>
    <row r="56" spans="2:14" ht="75" customHeight="1" x14ac:dyDescent="0.25">
      <c r="D56" s="67"/>
      <c r="E56" s="65"/>
      <c r="F56" s="47" t="s">
        <v>81</v>
      </c>
      <c r="G56" s="3" t="s">
        <v>134</v>
      </c>
      <c r="H56" s="18">
        <f>100%/4</f>
        <v>0.25</v>
      </c>
      <c r="I56" s="51"/>
      <c r="J56" s="46">
        <f>H56*I56/2</f>
        <v>0</v>
      </c>
      <c r="K56" s="54"/>
      <c r="M56" s="1" t="s">
        <v>307</v>
      </c>
      <c r="N56" s="1" t="s">
        <v>245</v>
      </c>
    </row>
    <row r="57" spans="2:14" ht="15" customHeight="1" x14ac:dyDescent="0.25">
      <c r="D57" s="13"/>
      <c r="E57" s="13"/>
      <c r="F57" s="2"/>
      <c r="G57" s="23" t="s">
        <v>7</v>
      </c>
      <c r="H57" s="24">
        <f>SUM(H53:H56)</f>
        <v>1</v>
      </c>
      <c r="I57" s="52"/>
      <c r="J57" s="24">
        <f>SUM(J53:J56)</f>
        <v>0</v>
      </c>
      <c r="K57" s="54"/>
    </row>
    <row r="58" spans="2:14" ht="141.75" customHeight="1" x14ac:dyDescent="0.25">
      <c r="D58" s="66" t="s">
        <v>82</v>
      </c>
      <c r="E58" s="64" t="s">
        <v>135</v>
      </c>
      <c r="F58" s="47" t="s">
        <v>83</v>
      </c>
      <c r="G58" s="3" t="s">
        <v>136</v>
      </c>
      <c r="H58" s="18">
        <f>100%/3</f>
        <v>0.33333333333333331</v>
      </c>
      <c r="I58" s="51"/>
      <c r="J58" s="46">
        <f>H58*I58/2</f>
        <v>0</v>
      </c>
      <c r="K58" s="54"/>
      <c r="M58" s="1" t="s">
        <v>308</v>
      </c>
      <c r="N58" s="1" t="s">
        <v>246</v>
      </c>
    </row>
    <row r="59" spans="2:14" ht="75" customHeight="1" x14ac:dyDescent="0.25">
      <c r="D59" s="69"/>
      <c r="E59" s="68"/>
      <c r="F59" s="47" t="s">
        <v>84</v>
      </c>
      <c r="G59" s="3" t="s">
        <v>137</v>
      </c>
      <c r="H59" s="18">
        <f>100%/3</f>
        <v>0.33333333333333331</v>
      </c>
      <c r="I59" s="51"/>
      <c r="J59" s="46">
        <f>H59*I59/2</f>
        <v>0</v>
      </c>
      <c r="K59" s="54"/>
      <c r="M59" s="1" t="s">
        <v>309</v>
      </c>
      <c r="N59" s="1" t="s">
        <v>198</v>
      </c>
    </row>
    <row r="60" spans="2:14" ht="75" customHeight="1" x14ac:dyDescent="0.25">
      <c r="D60" s="67"/>
      <c r="E60" s="65"/>
      <c r="F60" s="47" t="s">
        <v>85</v>
      </c>
      <c r="G60" s="3" t="s">
        <v>310</v>
      </c>
      <c r="H60" s="18">
        <f>100%/3</f>
        <v>0.33333333333333331</v>
      </c>
      <c r="I60" s="51"/>
      <c r="J60" s="46">
        <f>H60*I60/2</f>
        <v>0</v>
      </c>
      <c r="K60" s="55"/>
      <c r="M60" s="1" t="s">
        <v>311</v>
      </c>
      <c r="N60" s="1" t="s">
        <v>198</v>
      </c>
    </row>
    <row r="61" spans="2:14" ht="15" customHeight="1" x14ac:dyDescent="0.25">
      <c r="B61" s="8"/>
      <c r="C61" s="1"/>
      <c r="D61" s="2"/>
      <c r="E61" s="3"/>
      <c r="F61" s="2"/>
      <c r="G61" s="23" t="s">
        <v>7</v>
      </c>
      <c r="H61" s="29">
        <f>SUM(H58:H60)</f>
        <v>1</v>
      </c>
      <c r="I61" s="52"/>
      <c r="J61" s="29">
        <f>SUM(J58:J60)</f>
        <v>0</v>
      </c>
      <c r="K61" s="54"/>
    </row>
    <row r="62" spans="2:14" ht="105.75" customHeight="1" x14ac:dyDescent="0.25">
      <c r="D62" s="66" t="s">
        <v>86</v>
      </c>
      <c r="E62" s="64" t="s">
        <v>254</v>
      </c>
      <c r="F62" s="47" t="s">
        <v>87</v>
      </c>
      <c r="G62" s="3" t="s">
        <v>138</v>
      </c>
      <c r="H62" s="7">
        <f t="shared" ref="H62:H70" si="4">100%/9</f>
        <v>0.1111111111111111</v>
      </c>
      <c r="I62" s="51"/>
      <c r="J62" s="46">
        <f t="shared" ref="J62:J70" si="5">H62*I62/2</f>
        <v>0</v>
      </c>
      <c r="K62" s="54"/>
      <c r="M62" s="1" t="s">
        <v>366</v>
      </c>
      <c r="N62" s="1" t="s">
        <v>246</v>
      </c>
    </row>
    <row r="63" spans="2:14" ht="75" customHeight="1" x14ac:dyDescent="0.25">
      <c r="D63" s="69"/>
      <c r="E63" s="68"/>
      <c r="F63" s="47" t="s">
        <v>88</v>
      </c>
      <c r="G63" s="3" t="s">
        <v>255</v>
      </c>
      <c r="H63" s="7">
        <f t="shared" si="4"/>
        <v>0.1111111111111111</v>
      </c>
      <c r="I63" s="51"/>
      <c r="J63" s="46">
        <f t="shared" si="5"/>
        <v>0</v>
      </c>
      <c r="K63" s="54"/>
      <c r="M63" s="1" t="s">
        <v>230</v>
      </c>
      <c r="N63" s="1" t="s">
        <v>247</v>
      </c>
    </row>
    <row r="64" spans="2:14" ht="75" customHeight="1" x14ac:dyDescent="0.25">
      <c r="D64" s="69"/>
      <c r="E64" s="68"/>
      <c r="F64" s="47" t="s">
        <v>89</v>
      </c>
      <c r="G64" s="3" t="s">
        <v>139</v>
      </c>
      <c r="H64" s="7">
        <f t="shared" si="4"/>
        <v>0.1111111111111111</v>
      </c>
      <c r="I64" s="51"/>
      <c r="J64" s="46">
        <f t="shared" si="5"/>
        <v>0</v>
      </c>
      <c r="K64" s="54"/>
      <c r="M64" s="1" t="s">
        <v>312</v>
      </c>
      <c r="N64" s="1" t="s">
        <v>198</v>
      </c>
    </row>
    <row r="65" spans="4:14" ht="75" customHeight="1" x14ac:dyDescent="0.25">
      <c r="D65" s="69"/>
      <c r="E65" s="68"/>
      <c r="F65" s="47" t="s">
        <v>90</v>
      </c>
      <c r="G65" s="3" t="s">
        <v>318</v>
      </c>
      <c r="H65" s="7">
        <f t="shared" si="4"/>
        <v>0.1111111111111111</v>
      </c>
      <c r="I65" s="51"/>
      <c r="J65" s="46">
        <f t="shared" si="5"/>
        <v>0</v>
      </c>
      <c r="K65" s="54"/>
      <c r="M65" s="1" t="s">
        <v>317</v>
      </c>
      <c r="N65" s="1" t="s">
        <v>198</v>
      </c>
    </row>
    <row r="66" spans="4:14" ht="75" customHeight="1" x14ac:dyDescent="0.25">
      <c r="D66" s="69"/>
      <c r="E66" s="68"/>
      <c r="F66" s="47" t="s">
        <v>91</v>
      </c>
      <c r="G66" s="3" t="s">
        <v>140</v>
      </c>
      <c r="H66" s="7">
        <f t="shared" si="4"/>
        <v>0.1111111111111111</v>
      </c>
      <c r="I66" s="51"/>
      <c r="J66" s="46">
        <f t="shared" si="5"/>
        <v>0</v>
      </c>
      <c r="K66" s="54"/>
      <c r="M66" s="1" t="s">
        <v>313</v>
      </c>
      <c r="N66" s="1" t="s">
        <v>247</v>
      </c>
    </row>
    <row r="67" spans="4:14" ht="75" customHeight="1" x14ac:dyDescent="0.25">
      <c r="D67" s="69"/>
      <c r="E67" s="68"/>
      <c r="F67" s="47" t="s">
        <v>92</v>
      </c>
      <c r="G67" s="3" t="s">
        <v>141</v>
      </c>
      <c r="H67" s="7">
        <f t="shared" si="4"/>
        <v>0.1111111111111111</v>
      </c>
      <c r="I67" s="51"/>
      <c r="J67" s="46">
        <f t="shared" si="5"/>
        <v>0</v>
      </c>
      <c r="K67" s="54"/>
      <c r="M67" s="1" t="s">
        <v>231</v>
      </c>
      <c r="N67" s="1" t="s">
        <v>198</v>
      </c>
    </row>
    <row r="68" spans="4:14" ht="75" customHeight="1" x14ac:dyDescent="0.25">
      <c r="D68" s="69"/>
      <c r="E68" s="68"/>
      <c r="F68" s="47" t="s">
        <v>93</v>
      </c>
      <c r="G68" s="3" t="s">
        <v>142</v>
      </c>
      <c r="H68" s="7">
        <f t="shared" si="4"/>
        <v>0.1111111111111111</v>
      </c>
      <c r="I68" s="51"/>
      <c r="J68" s="46">
        <f t="shared" si="5"/>
        <v>0</v>
      </c>
      <c r="K68" s="54"/>
      <c r="M68" s="1" t="s">
        <v>232</v>
      </c>
      <c r="N68" s="1" t="s">
        <v>247</v>
      </c>
    </row>
    <row r="69" spans="4:14" ht="75" customHeight="1" x14ac:dyDescent="0.25">
      <c r="D69" s="69"/>
      <c r="E69" s="68"/>
      <c r="F69" s="47" t="s">
        <v>94</v>
      </c>
      <c r="G69" s="3" t="s">
        <v>143</v>
      </c>
      <c r="H69" s="7">
        <f t="shared" si="4"/>
        <v>0.1111111111111111</v>
      </c>
      <c r="I69" s="51"/>
      <c r="J69" s="46">
        <f t="shared" si="5"/>
        <v>0</v>
      </c>
      <c r="K69" s="54"/>
      <c r="M69" s="1" t="s">
        <v>316</v>
      </c>
      <c r="N69" s="1" t="s">
        <v>200</v>
      </c>
    </row>
    <row r="70" spans="4:14" ht="75" customHeight="1" x14ac:dyDescent="0.25">
      <c r="D70" s="67"/>
      <c r="E70" s="65"/>
      <c r="F70" s="47" t="s">
        <v>95</v>
      </c>
      <c r="G70" s="3" t="s">
        <v>144</v>
      </c>
      <c r="H70" s="7">
        <f t="shared" si="4"/>
        <v>0.1111111111111111</v>
      </c>
      <c r="I70" s="51"/>
      <c r="J70" s="46">
        <f t="shared" si="5"/>
        <v>0</v>
      </c>
      <c r="K70" s="54"/>
      <c r="M70" s="1" t="s">
        <v>314</v>
      </c>
      <c r="N70" s="1" t="s">
        <v>200</v>
      </c>
    </row>
    <row r="71" spans="4:14" ht="15" customHeight="1" x14ac:dyDescent="0.25">
      <c r="D71" s="13"/>
      <c r="E71" s="13"/>
      <c r="F71" s="2"/>
      <c r="G71" s="23" t="s">
        <v>7</v>
      </c>
      <c r="H71" s="29">
        <f>SUM(H62:H70)</f>
        <v>1.0000000000000002</v>
      </c>
      <c r="I71" s="52"/>
      <c r="J71" s="29">
        <f>SUM(J62:J70)</f>
        <v>0</v>
      </c>
      <c r="K71" s="54"/>
    </row>
    <row r="72" spans="4:14" ht="75" customHeight="1" x14ac:dyDescent="0.25">
      <c r="D72" s="66" t="s">
        <v>76</v>
      </c>
      <c r="E72" s="64" t="s">
        <v>145</v>
      </c>
      <c r="F72" s="47" t="s">
        <v>96</v>
      </c>
      <c r="G72" s="3" t="s">
        <v>146</v>
      </c>
      <c r="H72" s="7">
        <f>100%/2</f>
        <v>0.5</v>
      </c>
      <c r="I72" s="51"/>
      <c r="J72" s="46">
        <f>H72*I72/2</f>
        <v>0</v>
      </c>
      <c r="K72" s="54"/>
      <c r="M72" s="1" t="s">
        <v>233</v>
      </c>
      <c r="N72" s="1" t="s">
        <v>247</v>
      </c>
    </row>
    <row r="73" spans="4:14" ht="75" customHeight="1" x14ac:dyDescent="0.25">
      <c r="D73" s="67"/>
      <c r="E73" s="65"/>
      <c r="F73" s="47" t="s">
        <v>97</v>
      </c>
      <c r="G73" s="3" t="s">
        <v>147</v>
      </c>
      <c r="H73" s="7">
        <f>100%/2</f>
        <v>0.5</v>
      </c>
      <c r="I73" s="51"/>
      <c r="J73" s="46">
        <f>H73*I73/2</f>
        <v>0</v>
      </c>
      <c r="K73" s="55"/>
      <c r="M73" s="1" t="s">
        <v>234</v>
      </c>
      <c r="N73" s="1" t="s">
        <v>247</v>
      </c>
    </row>
    <row r="74" spans="4:14" ht="15" customHeight="1" x14ac:dyDescent="0.25">
      <c r="D74" s="13"/>
      <c r="E74" s="13"/>
      <c r="F74" s="13"/>
      <c r="G74" s="23" t="s">
        <v>7</v>
      </c>
      <c r="H74" s="29">
        <f>SUM(H72:H73)</f>
        <v>1</v>
      </c>
      <c r="I74" s="52"/>
      <c r="J74" s="29">
        <f>SUM(J72:J73)</f>
        <v>0</v>
      </c>
      <c r="K74" s="54"/>
    </row>
    <row r="75" spans="4:14" ht="75" customHeight="1" x14ac:dyDescent="0.25">
      <c r="D75" s="66" t="s">
        <v>98</v>
      </c>
      <c r="E75" s="64" t="s">
        <v>148</v>
      </c>
      <c r="F75" s="49" t="s">
        <v>99</v>
      </c>
      <c r="G75" s="21" t="s">
        <v>319</v>
      </c>
      <c r="H75" s="7">
        <f>100%/2</f>
        <v>0.5</v>
      </c>
      <c r="I75" s="51"/>
      <c r="J75" s="7">
        <f>H75*I75/2</f>
        <v>0</v>
      </c>
      <c r="K75" s="54"/>
      <c r="M75" s="1" t="s">
        <v>235</v>
      </c>
      <c r="N75" s="1" t="s">
        <v>247</v>
      </c>
    </row>
    <row r="76" spans="4:14" ht="75" customHeight="1" x14ac:dyDescent="0.25">
      <c r="D76" s="67"/>
      <c r="E76" s="65"/>
      <c r="F76" s="49" t="s">
        <v>100</v>
      </c>
      <c r="G76" s="21" t="s">
        <v>149</v>
      </c>
      <c r="H76" s="7">
        <f>100%/2</f>
        <v>0.5</v>
      </c>
      <c r="I76" s="51"/>
      <c r="J76" s="46">
        <f>H76*I76/2</f>
        <v>0</v>
      </c>
      <c r="K76" s="54"/>
      <c r="M76" s="1" t="s">
        <v>237</v>
      </c>
      <c r="N76" s="1" t="s">
        <v>245</v>
      </c>
    </row>
    <row r="77" spans="4:14" ht="15" customHeight="1" x14ac:dyDescent="0.25">
      <c r="D77" s="13"/>
      <c r="E77" s="13"/>
      <c r="F77" s="13"/>
      <c r="G77" s="44" t="s">
        <v>7</v>
      </c>
      <c r="H77" s="29">
        <f>SUM(H75:H76)</f>
        <v>1</v>
      </c>
      <c r="I77" s="52"/>
      <c r="J77" s="29">
        <f>SUM(J75:J76)</f>
        <v>0</v>
      </c>
      <c r="K77" s="54"/>
    </row>
    <row r="78" spans="4:14" ht="75" customHeight="1" x14ac:dyDescent="0.25">
      <c r="D78" s="66" t="s">
        <v>101</v>
      </c>
      <c r="E78" s="64" t="s">
        <v>150</v>
      </c>
      <c r="F78" s="49" t="s">
        <v>102</v>
      </c>
      <c r="G78" s="21" t="s">
        <v>151</v>
      </c>
      <c r="H78" s="7">
        <f>100%/5</f>
        <v>0.2</v>
      </c>
      <c r="I78" s="51"/>
      <c r="J78" s="46">
        <f>H78*I78/2</f>
        <v>0</v>
      </c>
      <c r="K78" s="54"/>
      <c r="M78" s="1" t="s">
        <v>236</v>
      </c>
      <c r="N78" s="1" t="s">
        <v>245</v>
      </c>
    </row>
    <row r="79" spans="4:14" ht="75" customHeight="1" x14ac:dyDescent="0.25">
      <c r="D79" s="69"/>
      <c r="E79" s="68"/>
      <c r="F79" s="49" t="s">
        <v>103</v>
      </c>
      <c r="G79" s="21" t="s">
        <v>152</v>
      </c>
      <c r="H79" s="7">
        <f>100%/5</f>
        <v>0.2</v>
      </c>
      <c r="I79" s="51"/>
      <c r="J79" s="46">
        <f>H79*I79/2</f>
        <v>0</v>
      </c>
      <c r="K79" s="54"/>
      <c r="M79" s="1" t="s">
        <v>238</v>
      </c>
      <c r="N79" s="1" t="s">
        <v>198</v>
      </c>
    </row>
    <row r="80" spans="4:14" ht="75" customHeight="1" x14ac:dyDescent="0.25">
      <c r="D80" s="69"/>
      <c r="E80" s="68"/>
      <c r="F80" s="49" t="s">
        <v>104</v>
      </c>
      <c r="G80" s="21" t="s">
        <v>153</v>
      </c>
      <c r="H80" s="7">
        <f>100%/5</f>
        <v>0.2</v>
      </c>
      <c r="I80" s="51"/>
      <c r="J80" s="46">
        <f>H80*I80/2</f>
        <v>0</v>
      </c>
      <c r="K80" s="54"/>
      <c r="M80" s="1" t="s">
        <v>239</v>
      </c>
      <c r="N80" s="1" t="s">
        <v>198</v>
      </c>
    </row>
    <row r="81" spans="4:15" ht="75" customHeight="1" x14ac:dyDescent="0.25">
      <c r="D81" s="69"/>
      <c r="E81" s="68"/>
      <c r="F81" s="49" t="s">
        <v>105</v>
      </c>
      <c r="G81" s="21" t="s">
        <v>154</v>
      </c>
      <c r="H81" s="7">
        <f>100%/5</f>
        <v>0.2</v>
      </c>
      <c r="I81" s="51"/>
      <c r="J81" s="46">
        <f>H81*I81/2</f>
        <v>0</v>
      </c>
      <c r="K81" s="54"/>
      <c r="M81" s="1" t="s">
        <v>315</v>
      </c>
      <c r="N81" s="1" t="s">
        <v>247</v>
      </c>
    </row>
    <row r="82" spans="4:15" ht="75" customHeight="1" x14ac:dyDescent="0.25">
      <c r="D82" s="67"/>
      <c r="E82" s="65"/>
      <c r="F82" s="49" t="s">
        <v>106</v>
      </c>
      <c r="G82" s="21" t="s">
        <v>240</v>
      </c>
      <c r="H82" s="7">
        <f>100%/5</f>
        <v>0.2</v>
      </c>
      <c r="I82" s="51"/>
      <c r="J82" s="46">
        <f>H82*I82/2</f>
        <v>0</v>
      </c>
      <c r="K82" s="54"/>
      <c r="M82" s="1" t="s">
        <v>241</v>
      </c>
      <c r="N82" s="1" t="s">
        <v>245</v>
      </c>
    </row>
    <row r="83" spans="4:15" ht="15" customHeight="1" x14ac:dyDescent="0.25">
      <c r="D83" s="13"/>
      <c r="E83" s="13"/>
      <c r="F83" s="13"/>
      <c r="G83" s="23" t="s">
        <v>7</v>
      </c>
      <c r="H83" s="29">
        <f>SUM(H78:H82)</f>
        <v>1</v>
      </c>
      <c r="I83" s="52"/>
      <c r="J83" s="29">
        <f>SUM(J78:J82)</f>
        <v>0</v>
      </c>
      <c r="K83" s="54"/>
    </row>
    <row r="84" spans="4:15" ht="75" customHeight="1" x14ac:dyDescent="0.25">
      <c r="D84" s="20" t="s">
        <v>107</v>
      </c>
      <c r="E84" s="21" t="s">
        <v>155</v>
      </c>
      <c r="F84" s="49" t="s">
        <v>108</v>
      </c>
      <c r="G84" s="21" t="s">
        <v>349</v>
      </c>
      <c r="H84" s="7">
        <f>100%/1</f>
        <v>1</v>
      </c>
      <c r="I84" s="51"/>
      <c r="J84" s="46">
        <f>H84*I84/2</f>
        <v>0</v>
      </c>
      <c r="K84" s="54"/>
      <c r="M84" s="1" t="s">
        <v>242</v>
      </c>
      <c r="N84" s="1" t="s">
        <v>245</v>
      </c>
    </row>
    <row r="85" spans="4:15" ht="15" customHeight="1" x14ac:dyDescent="0.25">
      <c r="D85" s="13"/>
      <c r="E85" s="13"/>
      <c r="F85" s="13"/>
      <c r="G85" s="23" t="s">
        <v>7</v>
      </c>
      <c r="H85" s="29">
        <f>SUM(H84)</f>
        <v>1</v>
      </c>
      <c r="I85" s="52"/>
      <c r="J85" s="29">
        <f>SUM(J84)</f>
        <v>0</v>
      </c>
      <c r="K85" s="54"/>
    </row>
    <row r="86" spans="4:15" ht="75" customHeight="1" x14ac:dyDescent="0.25">
      <c r="D86" s="66" t="s">
        <v>109</v>
      </c>
      <c r="E86" s="64" t="s">
        <v>157</v>
      </c>
      <c r="F86" s="49" t="s">
        <v>110</v>
      </c>
      <c r="G86" s="21" t="s">
        <v>158</v>
      </c>
      <c r="H86" s="7">
        <f>100%/2</f>
        <v>0.5</v>
      </c>
      <c r="I86" s="51"/>
      <c r="J86" s="46">
        <f>H86*I86/2</f>
        <v>0</v>
      </c>
      <c r="K86" s="54"/>
      <c r="M86" s="1" t="s">
        <v>243</v>
      </c>
      <c r="N86" s="1" t="s">
        <v>245</v>
      </c>
    </row>
    <row r="87" spans="4:15" ht="75" customHeight="1" x14ac:dyDescent="0.25">
      <c r="D87" s="67"/>
      <c r="E87" s="65"/>
      <c r="F87" s="49" t="s">
        <v>111</v>
      </c>
      <c r="G87" s="21" t="s">
        <v>159</v>
      </c>
      <c r="H87" s="7">
        <f>100%/2</f>
        <v>0.5</v>
      </c>
      <c r="I87" s="51"/>
      <c r="J87" s="46">
        <f>H87*I87/2</f>
        <v>0</v>
      </c>
      <c r="K87" s="54"/>
      <c r="M87" s="1" t="s">
        <v>244</v>
      </c>
      <c r="N87" s="1" t="s">
        <v>245</v>
      </c>
    </row>
    <row r="88" spans="4:15" ht="15" customHeight="1" x14ac:dyDescent="0.25">
      <c r="D88" s="13"/>
      <c r="E88" s="13"/>
      <c r="F88" s="13"/>
      <c r="G88" s="23" t="s">
        <v>7</v>
      </c>
      <c r="H88" s="29">
        <f>SUM(H86:H87)</f>
        <v>1</v>
      </c>
      <c r="I88" s="26"/>
      <c r="J88" s="29">
        <f>SUM(J86:J87)</f>
        <v>0</v>
      </c>
      <c r="K88" s="13"/>
      <c r="L88" s="11" t="s">
        <v>401</v>
      </c>
      <c r="M88" s="12"/>
    </row>
    <row r="89" spans="4:15" ht="35.25" customHeight="1" x14ac:dyDescent="0.25">
      <c r="L89" s="10" t="s">
        <v>345</v>
      </c>
      <c r="M89" s="10" t="s">
        <v>331</v>
      </c>
      <c r="N89" s="10" t="s">
        <v>379</v>
      </c>
      <c r="O89" s="10" t="s">
        <v>400</v>
      </c>
    </row>
    <row r="90" spans="4:15" ht="15" customHeight="1" x14ac:dyDescent="0.25">
      <c r="L90" s="6">
        <v>1</v>
      </c>
      <c r="M90" s="13" t="s">
        <v>4</v>
      </c>
      <c r="N90" s="14">
        <f>J5</f>
        <v>0</v>
      </c>
      <c r="O90" s="13"/>
    </row>
    <row r="91" spans="4:15" ht="15" customHeight="1" x14ac:dyDescent="0.25">
      <c r="L91" s="13"/>
      <c r="M91" s="13" t="s">
        <v>8</v>
      </c>
      <c r="N91" s="14">
        <f>J12</f>
        <v>0</v>
      </c>
      <c r="O91" s="13"/>
    </row>
    <row r="92" spans="4:15" ht="15" customHeight="1" x14ac:dyDescent="0.25">
      <c r="L92" s="13"/>
      <c r="M92" s="13" t="s">
        <v>15</v>
      </c>
      <c r="N92" s="14">
        <f>J17</f>
        <v>0</v>
      </c>
      <c r="O92" s="13"/>
    </row>
    <row r="93" spans="4:15" ht="15" customHeight="1" x14ac:dyDescent="0.25">
      <c r="L93" s="13"/>
      <c r="M93" s="13" t="s">
        <v>20</v>
      </c>
      <c r="N93" s="14">
        <f>J19</f>
        <v>0</v>
      </c>
      <c r="O93" s="13"/>
    </row>
    <row r="94" spans="4:15" ht="15" customHeight="1" x14ac:dyDescent="0.25">
      <c r="L94" s="13"/>
      <c r="M94" s="13" t="s">
        <v>23</v>
      </c>
      <c r="N94" s="14">
        <f>J22</f>
        <v>0</v>
      </c>
      <c r="O94" s="15">
        <f>SUM(N90:N94)/5</f>
        <v>0</v>
      </c>
    </row>
    <row r="95" spans="4:15" ht="15" customHeight="1" x14ac:dyDescent="0.25">
      <c r="L95" s="16">
        <v>2</v>
      </c>
      <c r="M95" s="13" t="s">
        <v>26</v>
      </c>
      <c r="N95" s="14">
        <f>J27</f>
        <v>0</v>
      </c>
      <c r="O95" s="13"/>
    </row>
    <row r="96" spans="4:15" ht="15" customHeight="1" x14ac:dyDescent="0.25">
      <c r="L96" s="13"/>
      <c r="M96" s="13" t="s">
        <v>31</v>
      </c>
      <c r="N96" s="14">
        <f>J32</f>
        <v>0</v>
      </c>
      <c r="O96" s="13"/>
    </row>
    <row r="97" spans="12:15" ht="15" customHeight="1" x14ac:dyDescent="0.25">
      <c r="L97" s="13"/>
      <c r="M97" s="13" t="s">
        <v>34</v>
      </c>
      <c r="N97" s="14">
        <f>J35</f>
        <v>0</v>
      </c>
      <c r="O97" s="15">
        <f>SUM(N95:N97)/3</f>
        <v>0</v>
      </c>
    </row>
    <row r="98" spans="12:15" ht="15" customHeight="1" x14ac:dyDescent="0.25">
      <c r="L98" s="16">
        <v>3</v>
      </c>
      <c r="M98" s="13" t="s">
        <v>59</v>
      </c>
      <c r="N98" s="14">
        <f>J40</f>
        <v>0</v>
      </c>
      <c r="O98" s="15">
        <f>N98/1</f>
        <v>0</v>
      </c>
    </row>
    <row r="99" spans="12:15" ht="15" customHeight="1" x14ac:dyDescent="0.25">
      <c r="L99" s="16">
        <v>4</v>
      </c>
      <c r="M99" s="13" t="s">
        <v>64</v>
      </c>
      <c r="N99" s="14">
        <f>J44</f>
        <v>0</v>
      </c>
      <c r="O99" s="13"/>
    </row>
    <row r="100" spans="12:15" ht="15" customHeight="1" x14ac:dyDescent="0.25">
      <c r="L100" s="13"/>
      <c r="M100" s="13" t="s">
        <v>68</v>
      </c>
      <c r="N100" s="14">
        <f>J50</f>
        <v>0</v>
      </c>
      <c r="O100" s="13"/>
    </row>
    <row r="101" spans="12:15" x14ac:dyDescent="0.25">
      <c r="L101" s="13"/>
      <c r="M101" s="13" t="s">
        <v>74</v>
      </c>
      <c r="N101" s="14">
        <f>J52</f>
        <v>0</v>
      </c>
      <c r="O101" s="13"/>
    </row>
    <row r="102" spans="12:15" x14ac:dyDescent="0.25">
      <c r="L102" s="13"/>
      <c r="M102" s="13" t="s">
        <v>77</v>
      </c>
      <c r="N102" s="14">
        <f>J57</f>
        <v>0</v>
      </c>
      <c r="O102" s="13"/>
    </row>
    <row r="103" spans="12:15" x14ac:dyDescent="0.25">
      <c r="L103" s="13"/>
      <c r="M103" s="13" t="s">
        <v>82</v>
      </c>
      <c r="N103" s="14">
        <f>J61</f>
        <v>0</v>
      </c>
      <c r="O103" s="13"/>
    </row>
    <row r="104" spans="12:15" x14ac:dyDescent="0.25">
      <c r="L104" s="13"/>
      <c r="M104" s="13" t="s">
        <v>86</v>
      </c>
      <c r="N104" s="14">
        <f>J71</f>
        <v>0</v>
      </c>
      <c r="O104" s="15">
        <f>SUM(N99:N104)/6</f>
        <v>0</v>
      </c>
    </row>
    <row r="105" spans="12:15" x14ac:dyDescent="0.25">
      <c r="L105" s="16">
        <v>5</v>
      </c>
      <c r="M105" s="13" t="s">
        <v>76</v>
      </c>
      <c r="N105" s="14">
        <f>J74</f>
        <v>0</v>
      </c>
      <c r="O105" s="13"/>
    </row>
    <row r="106" spans="12:15" x14ac:dyDescent="0.25">
      <c r="L106" s="13"/>
      <c r="M106" s="13" t="s">
        <v>112</v>
      </c>
      <c r="N106" s="14">
        <f>J77</f>
        <v>0</v>
      </c>
      <c r="O106" s="15">
        <f>SUM(N105:N106)/2</f>
        <v>0</v>
      </c>
    </row>
    <row r="107" spans="12:15" x14ac:dyDescent="0.25">
      <c r="L107" s="6">
        <v>6</v>
      </c>
      <c r="M107" s="13" t="s">
        <v>101</v>
      </c>
      <c r="N107" s="14">
        <f>J83</f>
        <v>0</v>
      </c>
      <c r="O107" s="13"/>
    </row>
    <row r="108" spans="12:15" x14ac:dyDescent="0.25">
      <c r="L108" s="13"/>
      <c r="M108" s="13" t="s">
        <v>107</v>
      </c>
      <c r="N108" s="14">
        <f>J85</f>
        <v>0</v>
      </c>
      <c r="O108" s="13"/>
    </row>
    <row r="109" spans="12:15" x14ac:dyDescent="0.25">
      <c r="L109" s="13"/>
      <c r="M109" s="13" t="s">
        <v>109</v>
      </c>
      <c r="N109" s="14">
        <f>J88</f>
        <v>0</v>
      </c>
      <c r="O109" s="15">
        <f>SUM(N107:N109)/3</f>
        <v>0</v>
      </c>
    </row>
    <row r="110" spans="12:15" x14ac:dyDescent="0.25">
      <c r="L110" s="63" t="s">
        <v>406</v>
      </c>
      <c r="M110" s="63"/>
      <c r="N110" s="63"/>
      <c r="O110" s="17">
        <f>SUM(O90:O109)/6</f>
        <v>0</v>
      </c>
    </row>
  </sheetData>
  <mergeCells count="38">
    <mergeCell ref="D78:D82"/>
    <mergeCell ref="E78:E82"/>
    <mergeCell ref="D86:D87"/>
    <mergeCell ref="E86:E87"/>
    <mergeCell ref="L110:N110"/>
    <mergeCell ref="D62:D70"/>
    <mergeCell ref="E62:E70"/>
    <mergeCell ref="D72:D73"/>
    <mergeCell ref="E72:E73"/>
    <mergeCell ref="D75:D76"/>
    <mergeCell ref="E75:E76"/>
    <mergeCell ref="D45:D49"/>
    <mergeCell ref="E45:E49"/>
    <mergeCell ref="D53:D56"/>
    <mergeCell ref="E53:E56"/>
    <mergeCell ref="D58:D60"/>
    <mergeCell ref="E58:E60"/>
    <mergeCell ref="D36:D39"/>
    <mergeCell ref="E36:E39"/>
    <mergeCell ref="D41:D43"/>
    <mergeCell ref="E41:E43"/>
    <mergeCell ref="D23:D26"/>
    <mergeCell ref="E23:E26"/>
    <mergeCell ref="D28:D31"/>
    <mergeCell ref="E28:E31"/>
    <mergeCell ref="D33:D34"/>
    <mergeCell ref="E33:E34"/>
    <mergeCell ref="D13:D16"/>
    <mergeCell ref="E13:E16"/>
    <mergeCell ref="D20:D21"/>
    <mergeCell ref="E20:E21"/>
    <mergeCell ref="B2:C2"/>
    <mergeCell ref="D2:E2"/>
    <mergeCell ref="F2:G2"/>
    <mergeCell ref="D3:D4"/>
    <mergeCell ref="E3:E4"/>
    <mergeCell ref="D6:D11"/>
    <mergeCell ref="E6:E11"/>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A-Report Tools</vt:lpstr>
      <vt:lpstr>Pengukuran Skor-PS tier 3</vt:lpstr>
      <vt:lpstr>Pengukuran Skor-PS tier 2</vt:lpstr>
      <vt:lpstr>Pengukuran Skor-PS tier 1</vt:lpstr>
      <vt:lpstr>Pengukuran Skor-PKS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Diantur Jatmiko</dc:creator>
  <cp:lastModifiedBy>Nila Silvana</cp:lastModifiedBy>
  <dcterms:created xsi:type="dcterms:W3CDTF">2016-12-15T15:50:04Z</dcterms:created>
  <dcterms:modified xsi:type="dcterms:W3CDTF">2018-03-13T07:12:25Z</dcterms:modified>
</cp:coreProperties>
</file>