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E:\4. Winrock International\ASLI March 2018\ASLI Final Document March 2018\Outcome 3\A-Report Tools\Attachment\"/>
    </mc:Choice>
  </mc:AlternateContent>
  <bookViews>
    <workbookView xWindow="0" yWindow="0" windowWidth="20490" windowHeight="7530"/>
  </bookViews>
  <sheets>
    <sheet name="A-Report Tools" sheetId="6" r:id="rId1"/>
    <sheet name="Measurement Score-PS tier 3" sheetId="1" r:id="rId2"/>
    <sheet name="Measurement Score-PS tier 2" sheetId="2" r:id="rId3"/>
    <sheet name="Measurement Score-PS tier 1" sheetId="3" r:id="rId4"/>
    <sheet name="Measurement Score-POM" sheetId="4" r:id="rId5"/>
  </sheets>
  <externalReferences>
    <externalReference r:id="rId6"/>
    <externalReference r:id="rId7"/>
    <externalReference r:id="rId8"/>
    <externalReference r:id="rId9"/>
    <externalReference r:id="rId10"/>
    <externalReference r:id="rId11"/>
  </externalReferences>
  <definedNames>
    <definedName name="_CSV" localSheetId="4">#REF!</definedName>
    <definedName name="_CSV" localSheetId="3">#REF!</definedName>
    <definedName name="_CSV" localSheetId="2">#REF!</definedName>
    <definedName name="_CSV" localSheetId="1">#REF!</definedName>
    <definedName name="_CSV">#REF!</definedName>
    <definedName name="_envi" localSheetId="4">#REF!</definedName>
    <definedName name="_envi" localSheetId="3">#REF!</definedName>
    <definedName name="_envi" localSheetId="2">#REF!</definedName>
    <definedName name="_envi" localSheetId="1">#REF!</definedName>
    <definedName name="_envi">#REF!</definedName>
    <definedName name="_HR" localSheetId="4">#REF!</definedName>
    <definedName name="_HR" localSheetId="3">#REF!</definedName>
    <definedName name="_HR" localSheetId="2">#REF!</definedName>
    <definedName name="_HR" localSheetId="1">#REF!</definedName>
    <definedName name="_HR">#REF!</definedName>
    <definedName name="_leg" localSheetId="4">#REF!</definedName>
    <definedName name="_leg" localSheetId="3">#REF!</definedName>
    <definedName name="_leg" localSheetId="2">#REF!</definedName>
    <definedName name="_leg" localSheetId="1">#REF!</definedName>
    <definedName name="_leg">#REF!</definedName>
    <definedName name="_policy">'[1]drop down menu'!$W$2:$W$5</definedName>
    <definedName name="_track" localSheetId="4">#REF!</definedName>
    <definedName name="_track" localSheetId="3">#REF!</definedName>
    <definedName name="_track" localSheetId="2">#REF!</definedName>
    <definedName name="_track" localSheetId="1">#REF!</definedName>
    <definedName name="_track">#REF!</definedName>
    <definedName name="a" localSheetId="4">#REF!</definedName>
    <definedName name="a" localSheetId="3">#REF!</definedName>
    <definedName name="a">#REF!</definedName>
    <definedName name="as">#REF!</definedName>
    <definedName name="assessment">'[2]drop down menu'!$A$2:$A$5</definedName>
    <definedName name="assessment_type">'[3]drop down menu'!$A$2:$A$4</definedName>
    <definedName name="biodiv" localSheetId="4">'[4]Assessment report'!#REF!</definedName>
    <definedName name="biodiv" localSheetId="3">'[4]Assessment report'!#REF!</definedName>
    <definedName name="biodiv" localSheetId="2">'[4]Assessment report'!#REF!</definedName>
    <definedName name="biodiv" localSheetId="1">'[4]Assessment report'!#REF!</definedName>
    <definedName name="biodiv">'[4]Assessment report'!#REF!</definedName>
    <definedName name="CARplan" localSheetId="4">#REF!</definedName>
    <definedName name="CARplan" localSheetId="3">#REF!</definedName>
    <definedName name="CARplan" localSheetId="2">#REF!</definedName>
    <definedName name="CARplan" localSheetId="1">#REF!</definedName>
    <definedName name="CARplan">#REF!</definedName>
    <definedName name="cert_type">'[1]drop down menu'!$K$2:$K$9</definedName>
    <definedName name="Compliance">[5]Introduction!$A$51:$A$54</definedName>
    <definedName name="CSV" localSheetId="4">'[4]Assessment report'!#REF!</definedName>
    <definedName name="CSV" localSheetId="3">'[4]Assessment report'!#REF!</definedName>
    <definedName name="CSV" localSheetId="2">'[4]Assessment report'!#REF!</definedName>
    <definedName name="CSV" localSheetId="1">'[4]Assessment report'!#REF!</definedName>
    <definedName name="CSV">'[4]Assessment report'!#REF!</definedName>
    <definedName name="envi" localSheetId="4">'[4]Assessment report'!#REF!</definedName>
    <definedName name="envi" localSheetId="3">'[4]Assessment report'!#REF!</definedName>
    <definedName name="envi" localSheetId="2">'[4]Assessment report'!#REF!</definedName>
    <definedName name="envi" localSheetId="1">'[4]Assessment report'!#REF!</definedName>
    <definedName name="envi">'[4]Assessment report'!#REF!</definedName>
    <definedName name="facility">'[1]drop down menu'!$Q$2:$Q$5</definedName>
    <definedName name="HR" localSheetId="4">'[4]Assessment report'!#REF!</definedName>
    <definedName name="HR" localSheetId="3">'[4]Assessment report'!#REF!</definedName>
    <definedName name="HR" localSheetId="2">'[4]Assessment report'!#REF!</definedName>
    <definedName name="HR" localSheetId="1">'[4]Assessment report'!#REF!</definedName>
    <definedName name="HR">'[4]Assessment report'!#REF!</definedName>
    <definedName name="leg" localSheetId="4">'[4]Assessment report'!#REF!</definedName>
    <definedName name="leg" localSheetId="3">'[4]Assessment report'!#REF!</definedName>
    <definedName name="leg" localSheetId="2">'[4]Assessment report'!#REF!</definedName>
    <definedName name="leg" localSheetId="1">'[4]Assessment report'!#REF!</definedName>
    <definedName name="leg">'[4]Assessment report'!#REF!</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ncompliance" localSheetId="4">#REF!</definedName>
    <definedName name="noncompliance" localSheetId="3">#REF!</definedName>
    <definedName name="noncompliance" localSheetId="2">#REF!</definedName>
    <definedName name="noncompliance" localSheetId="1">#REF!</definedName>
    <definedName name="noncompliance">#REF!</definedName>
    <definedName name="noncompliances" localSheetId="4">#REF!</definedName>
    <definedName name="noncompliances" localSheetId="3">#REF!</definedName>
    <definedName name="noncompliances" localSheetId="2">#REF!</definedName>
    <definedName name="noncompliances" localSheetId="1">#REF!</definedName>
    <definedName name="noncompliances">#REF!</definedName>
    <definedName name="policy">'[3]drop down menu'!$W$2:$W$5</definedName>
    <definedName name="product">'[1]drop down menu'!$U$2:$U$18</definedName>
    <definedName name="pt">'[4]Assessment report'!#REF!</definedName>
    <definedName name="rating">'[1]drop down menu'!$C$2:$C$7</definedName>
    <definedName name="raw_material">'[1]drop down menu'!$S$2:$S$16</definedName>
    <definedName name="track" localSheetId="4">'[4]Assessment report'!#REF!</definedName>
    <definedName name="track" localSheetId="3">'[4]Assessment report'!#REF!</definedName>
    <definedName name="track" localSheetId="2">'[4]Assessment report'!#REF!</definedName>
    <definedName name="track" localSheetId="1">'[4]Assessment report'!#REF!</definedName>
    <definedName name="track">'[4]Assessment report'!#REF!</definedName>
    <definedName name="x">'[6]drop down menu'!$O$2:$O$3</definedName>
    <definedName name="y">'[6]drop down menu'!$O$2:$O$3</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3" i="4" l="1"/>
  <c r="J54" i="4"/>
  <c r="J55" i="4"/>
  <c r="J56" i="4"/>
  <c r="J57" i="4"/>
  <c r="H71" i="4"/>
  <c r="J62" i="4"/>
  <c r="J63" i="4"/>
  <c r="J64" i="4"/>
  <c r="J65" i="4"/>
  <c r="J66" i="4"/>
  <c r="J67" i="4"/>
  <c r="J68" i="4"/>
  <c r="J69" i="4"/>
  <c r="J70" i="4"/>
  <c r="J71" i="4"/>
  <c r="H43" i="3"/>
  <c r="J43" i="3"/>
  <c r="H55" i="2"/>
  <c r="J55" i="2"/>
  <c r="H59" i="1"/>
  <c r="J59" i="1"/>
  <c r="H38" i="4"/>
  <c r="J38" i="4"/>
  <c r="H46" i="3"/>
  <c r="J46" i="3"/>
  <c r="H47" i="3"/>
  <c r="J47" i="3"/>
  <c r="J48" i="3"/>
  <c r="N89" i="3"/>
  <c r="H49" i="3"/>
  <c r="J49" i="3"/>
  <c r="H50" i="3"/>
  <c r="J50" i="3"/>
  <c r="H51" i="3"/>
  <c r="J51" i="3"/>
  <c r="H52" i="3"/>
  <c r="J52" i="3"/>
  <c r="J53" i="3"/>
  <c r="N90" i="3"/>
  <c r="H54" i="3"/>
  <c r="J54" i="3"/>
  <c r="J55" i="3"/>
  <c r="N91" i="3"/>
  <c r="H56" i="3"/>
  <c r="J56" i="3"/>
  <c r="H57" i="3"/>
  <c r="J57" i="3"/>
  <c r="H58" i="3"/>
  <c r="J58" i="3"/>
  <c r="H59" i="3"/>
  <c r="J59" i="3"/>
  <c r="J60" i="3"/>
  <c r="N92" i="3"/>
  <c r="H61" i="3"/>
  <c r="J61" i="3"/>
  <c r="H62" i="3"/>
  <c r="J62" i="3"/>
  <c r="H63" i="3"/>
  <c r="J63" i="3"/>
  <c r="J64" i="3"/>
  <c r="N93" i="3"/>
  <c r="H65" i="3"/>
  <c r="J65" i="3"/>
  <c r="H66" i="3"/>
  <c r="J66" i="3"/>
  <c r="H67" i="3"/>
  <c r="J67" i="3"/>
  <c r="H68" i="3"/>
  <c r="J68" i="3"/>
  <c r="H69" i="3"/>
  <c r="J69" i="3"/>
  <c r="J70" i="3"/>
  <c r="N94" i="3"/>
  <c r="O94" i="3"/>
  <c r="H70" i="3"/>
  <c r="H16" i="3"/>
  <c r="J16" i="3"/>
  <c r="H17" i="3"/>
  <c r="J17" i="3"/>
  <c r="H18" i="3"/>
  <c r="J18" i="3"/>
  <c r="H19" i="3"/>
  <c r="J19" i="3"/>
  <c r="J20" i="3"/>
  <c r="N82" i="3"/>
  <c r="H21" i="3"/>
  <c r="J21" i="3"/>
  <c r="H22" i="3"/>
  <c r="J22" i="3"/>
  <c r="J23" i="3"/>
  <c r="N83" i="3"/>
  <c r="H24" i="3"/>
  <c r="J24" i="3"/>
  <c r="H25" i="3"/>
  <c r="J25" i="3"/>
  <c r="H26" i="3"/>
  <c r="J26" i="3"/>
  <c r="J27" i="3"/>
  <c r="N84" i="3"/>
  <c r="H28" i="3"/>
  <c r="J28" i="3"/>
  <c r="H29" i="3"/>
  <c r="J29" i="3"/>
  <c r="H30" i="3"/>
  <c r="J30" i="3"/>
  <c r="H31" i="3"/>
  <c r="J31" i="3"/>
  <c r="J32" i="3"/>
  <c r="N85" i="3"/>
  <c r="H33" i="3"/>
  <c r="J33" i="3"/>
  <c r="H34" i="3"/>
  <c r="J34" i="3"/>
  <c r="H35" i="3"/>
  <c r="J35" i="3"/>
  <c r="J36" i="3"/>
  <c r="N86" i="3"/>
  <c r="H37" i="3"/>
  <c r="J37" i="3"/>
  <c r="H38" i="3"/>
  <c r="J38" i="3"/>
  <c r="H39" i="3"/>
  <c r="J39" i="3"/>
  <c r="J40" i="3"/>
  <c r="N87" i="3"/>
  <c r="O87" i="3"/>
  <c r="H36" i="3"/>
  <c r="H58" i="2"/>
  <c r="J58" i="2"/>
  <c r="H59" i="2"/>
  <c r="J59" i="2"/>
  <c r="J60" i="2"/>
  <c r="N113" i="2"/>
  <c r="H61" i="2"/>
  <c r="J61" i="2"/>
  <c r="H62" i="2"/>
  <c r="J62" i="2"/>
  <c r="H63" i="2"/>
  <c r="J63" i="2"/>
  <c r="H64" i="2"/>
  <c r="J64" i="2"/>
  <c r="J65" i="2"/>
  <c r="N114" i="2"/>
  <c r="H66" i="2"/>
  <c r="J66" i="2"/>
  <c r="J67" i="2"/>
  <c r="N115" i="2"/>
  <c r="H68" i="2"/>
  <c r="J68" i="2"/>
  <c r="H69" i="2"/>
  <c r="J69" i="2"/>
  <c r="H70" i="2"/>
  <c r="J70" i="2"/>
  <c r="H71" i="2"/>
  <c r="J71" i="2"/>
  <c r="J72" i="2"/>
  <c r="N116" i="2"/>
  <c r="H73" i="2"/>
  <c r="J73" i="2"/>
  <c r="H74" i="2"/>
  <c r="J74" i="2"/>
  <c r="H75" i="2"/>
  <c r="J75" i="2"/>
  <c r="J76" i="2"/>
  <c r="N117" i="2"/>
  <c r="H77" i="2"/>
  <c r="J77" i="2"/>
  <c r="H78" i="2"/>
  <c r="J78" i="2"/>
  <c r="H79" i="2"/>
  <c r="J79" i="2"/>
  <c r="H80" i="2"/>
  <c r="J80" i="2"/>
  <c r="H81" i="2"/>
  <c r="J81" i="2"/>
  <c r="H82" i="2"/>
  <c r="J82" i="2"/>
  <c r="H83" i="2"/>
  <c r="J83" i="2"/>
  <c r="H84" i="2"/>
  <c r="J84" i="2"/>
  <c r="H85" i="2"/>
  <c r="J85" i="2"/>
  <c r="J86" i="2"/>
  <c r="N118" i="2"/>
  <c r="O118" i="2"/>
  <c r="H86" i="2"/>
  <c r="H3" i="2"/>
  <c r="J3" i="2"/>
  <c r="H4" i="2"/>
  <c r="J4" i="2"/>
  <c r="J5" i="2"/>
  <c r="N100" i="2"/>
  <c r="H6" i="2"/>
  <c r="J6" i="2"/>
  <c r="H7" i="2"/>
  <c r="J7" i="2"/>
  <c r="H8" i="2"/>
  <c r="J8" i="2"/>
  <c r="H9" i="2"/>
  <c r="J9" i="2"/>
  <c r="H10" i="2"/>
  <c r="J10" i="2"/>
  <c r="H11" i="2"/>
  <c r="J11" i="2"/>
  <c r="J12" i="2"/>
  <c r="N101" i="2"/>
  <c r="H13" i="2"/>
  <c r="J13" i="2"/>
  <c r="H14" i="2"/>
  <c r="J14" i="2"/>
  <c r="H15" i="2"/>
  <c r="J15" i="2"/>
  <c r="H16" i="2"/>
  <c r="J16" i="2"/>
  <c r="J17" i="2"/>
  <c r="N102" i="2"/>
  <c r="H18" i="2"/>
  <c r="J18" i="2"/>
  <c r="H19" i="2"/>
  <c r="J19" i="2"/>
  <c r="J20" i="2"/>
  <c r="N103" i="2"/>
  <c r="H21" i="2"/>
  <c r="J21" i="2"/>
  <c r="H22" i="2"/>
  <c r="J22" i="2"/>
  <c r="J23" i="2"/>
  <c r="N104" i="2"/>
  <c r="O104" i="2"/>
  <c r="H24" i="2"/>
  <c r="J24" i="2"/>
  <c r="H25" i="2"/>
  <c r="J25" i="2"/>
  <c r="H26" i="2"/>
  <c r="J26" i="2"/>
  <c r="H27" i="2"/>
  <c r="J27" i="2"/>
  <c r="J28" i="2"/>
  <c r="N105" i="2"/>
  <c r="H29" i="2"/>
  <c r="J29" i="2"/>
  <c r="H30" i="2"/>
  <c r="J30" i="2"/>
  <c r="J31" i="2"/>
  <c r="N106" i="2"/>
  <c r="H32" i="2"/>
  <c r="J32" i="2"/>
  <c r="H33" i="2"/>
  <c r="J33" i="2"/>
  <c r="H34" i="2"/>
  <c r="J34" i="2"/>
  <c r="J35" i="2"/>
  <c r="N107" i="2"/>
  <c r="H36" i="2"/>
  <c r="J36" i="2"/>
  <c r="H37" i="2"/>
  <c r="J37" i="2"/>
  <c r="H38" i="2"/>
  <c r="J38" i="2"/>
  <c r="H39" i="2"/>
  <c r="J39" i="2"/>
  <c r="J40" i="2"/>
  <c r="N108" i="2"/>
  <c r="H41" i="2"/>
  <c r="J41" i="2"/>
  <c r="H42" i="2"/>
  <c r="J42" i="2"/>
  <c r="H43" i="2"/>
  <c r="J43" i="2"/>
  <c r="H44" i="2"/>
  <c r="J44" i="2"/>
  <c r="J45" i="2"/>
  <c r="N109" i="2"/>
  <c r="H46" i="2"/>
  <c r="J46" i="2"/>
  <c r="H47" i="2"/>
  <c r="J47" i="2"/>
  <c r="H48" i="2"/>
  <c r="J48" i="2"/>
  <c r="J49" i="2"/>
  <c r="N110" i="2"/>
  <c r="H50" i="2"/>
  <c r="J50" i="2"/>
  <c r="H51" i="2"/>
  <c r="J51" i="2"/>
  <c r="J52" i="2"/>
  <c r="N111" i="2"/>
  <c r="O111" i="2"/>
  <c r="H53" i="2"/>
  <c r="J53" i="2"/>
  <c r="H54" i="2"/>
  <c r="J54" i="2"/>
  <c r="H56" i="2"/>
  <c r="J56" i="2"/>
  <c r="J57" i="2"/>
  <c r="N112" i="2"/>
  <c r="O112" i="2"/>
  <c r="H87" i="2"/>
  <c r="J87" i="2"/>
  <c r="J88" i="2"/>
  <c r="N119" i="2"/>
  <c r="H89" i="2"/>
  <c r="J89" i="2"/>
  <c r="H90" i="2"/>
  <c r="J90" i="2"/>
  <c r="J91" i="2"/>
  <c r="N120" i="2"/>
  <c r="O120" i="2"/>
  <c r="H92" i="2"/>
  <c r="J92" i="2"/>
  <c r="H93" i="2"/>
  <c r="J93" i="2"/>
  <c r="H94" i="2"/>
  <c r="J94" i="2"/>
  <c r="J95" i="2"/>
  <c r="N121" i="2"/>
  <c r="H96" i="2"/>
  <c r="J96" i="2"/>
  <c r="J97" i="2"/>
  <c r="N122" i="2"/>
  <c r="O122" i="2"/>
  <c r="O123" i="2"/>
  <c r="H52" i="2"/>
  <c r="H45" i="2"/>
  <c r="H3" i="4"/>
  <c r="J3" i="4"/>
  <c r="H4" i="4"/>
  <c r="J4" i="4"/>
  <c r="J5" i="4"/>
  <c r="N90" i="4"/>
  <c r="H6" i="4"/>
  <c r="J6" i="4"/>
  <c r="H7" i="4"/>
  <c r="J7" i="4"/>
  <c r="H8" i="4"/>
  <c r="J8" i="4"/>
  <c r="H9" i="4"/>
  <c r="J9" i="4"/>
  <c r="H10" i="4"/>
  <c r="J10" i="4"/>
  <c r="H11" i="4"/>
  <c r="J11" i="4"/>
  <c r="J12" i="4"/>
  <c r="N91" i="4"/>
  <c r="H13" i="4"/>
  <c r="J13" i="4"/>
  <c r="H14" i="4"/>
  <c r="J14" i="4"/>
  <c r="H15" i="4"/>
  <c r="J15" i="4"/>
  <c r="H16" i="4"/>
  <c r="J16" i="4"/>
  <c r="J17" i="4"/>
  <c r="N92" i="4"/>
  <c r="H18" i="4"/>
  <c r="J18" i="4"/>
  <c r="J19" i="4"/>
  <c r="N93" i="4"/>
  <c r="H20" i="4"/>
  <c r="J20" i="4"/>
  <c r="H21" i="4"/>
  <c r="J21" i="4"/>
  <c r="J22" i="4"/>
  <c r="N94" i="4"/>
  <c r="O94" i="4"/>
  <c r="H23" i="4"/>
  <c r="J23" i="4"/>
  <c r="H24" i="4"/>
  <c r="J24" i="4"/>
  <c r="H25" i="4"/>
  <c r="J25" i="4"/>
  <c r="H26" i="4"/>
  <c r="J26" i="4"/>
  <c r="J27" i="4"/>
  <c r="N95" i="4"/>
  <c r="H28" i="4"/>
  <c r="J28" i="4"/>
  <c r="H29" i="4"/>
  <c r="J29" i="4"/>
  <c r="H30" i="4"/>
  <c r="J30" i="4"/>
  <c r="H31" i="4"/>
  <c r="J31" i="4"/>
  <c r="J32" i="4"/>
  <c r="N96" i="4"/>
  <c r="H33" i="4"/>
  <c r="J33" i="4"/>
  <c r="H34" i="4"/>
  <c r="J34" i="4"/>
  <c r="J35" i="4"/>
  <c r="N97" i="4"/>
  <c r="O97" i="4"/>
  <c r="H36" i="4"/>
  <c r="J36" i="4"/>
  <c r="H37" i="4"/>
  <c r="J37" i="4"/>
  <c r="H39" i="4"/>
  <c r="J39" i="4"/>
  <c r="J40" i="4"/>
  <c r="N98" i="4"/>
  <c r="O98" i="4"/>
  <c r="H41" i="4"/>
  <c r="J41" i="4"/>
  <c r="H42" i="4"/>
  <c r="J42" i="4"/>
  <c r="H43" i="4"/>
  <c r="J43" i="4"/>
  <c r="J44" i="4"/>
  <c r="N99" i="4"/>
  <c r="H45" i="4"/>
  <c r="J45" i="4"/>
  <c r="H46" i="4"/>
  <c r="J46" i="4"/>
  <c r="H47" i="4"/>
  <c r="J47" i="4"/>
  <c r="H48" i="4"/>
  <c r="J48" i="4"/>
  <c r="H49" i="4"/>
  <c r="J49" i="4"/>
  <c r="J50" i="4"/>
  <c r="N100" i="4"/>
  <c r="H51" i="4"/>
  <c r="J51" i="4"/>
  <c r="J52" i="4"/>
  <c r="N101" i="4"/>
  <c r="H53" i="4"/>
  <c r="H54" i="4"/>
  <c r="H55" i="4"/>
  <c r="H56" i="4"/>
  <c r="N102" i="4"/>
  <c r="H58" i="4"/>
  <c r="J58" i="4"/>
  <c r="H59" i="4"/>
  <c r="J59" i="4"/>
  <c r="H60" i="4"/>
  <c r="J60" i="4"/>
  <c r="J61" i="4"/>
  <c r="N103" i="4"/>
  <c r="H62" i="4"/>
  <c r="H63" i="4"/>
  <c r="H64" i="4"/>
  <c r="H65" i="4"/>
  <c r="H66" i="4"/>
  <c r="H67" i="4"/>
  <c r="H68" i="4"/>
  <c r="H69" i="4"/>
  <c r="H70" i="4"/>
  <c r="N104" i="4"/>
  <c r="O104" i="4"/>
  <c r="H72" i="4"/>
  <c r="J72" i="4"/>
  <c r="H73" i="4"/>
  <c r="J73" i="4"/>
  <c r="J74" i="4"/>
  <c r="N105" i="4"/>
  <c r="H75" i="4"/>
  <c r="J75" i="4"/>
  <c r="H76" i="4"/>
  <c r="J76" i="4"/>
  <c r="J77" i="4"/>
  <c r="N106" i="4"/>
  <c r="O106" i="4"/>
  <c r="H78" i="4"/>
  <c r="J78" i="4"/>
  <c r="H79" i="4"/>
  <c r="J79" i="4"/>
  <c r="H80" i="4"/>
  <c r="J80" i="4"/>
  <c r="H81" i="4"/>
  <c r="J81" i="4"/>
  <c r="H82" i="4"/>
  <c r="J82" i="4"/>
  <c r="J83" i="4"/>
  <c r="N107" i="4"/>
  <c r="H84" i="4"/>
  <c r="J84" i="4"/>
  <c r="J85" i="4"/>
  <c r="N108" i="4"/>
  <c r="H86" i="4"/>
  <c r="J86" i="4"/>
  <c r="H87" i="4"/>
  <c r="J87" i="4"/>
  <c r="J88" i="4"/>
  <c r="N109" i="4"/>
  <c r="O109" i="4"/>
  <c r="O110" i="4"/>
  <c r="H88" i="4"/>
  <c r="H85" i="4"/>
  <c r="H83" i="4"/>
  <c r="H77" i="4"/>
  <c r="H74" i="4"/>
  <c r="H61" i="4"/>
  <c r="H57" i="4"/>
  <c r="H52" i="4"/>
  <c r="H50" i="4"/>
  <c r="H44" i="4"/>
  <c r="H40" i="4"/>
  <c r="H35" i="4"/>
  <c r="H32" i="4"/>
  <c r="H27" i="4"/>
  <c r="H22" i="4"/>
  <c r="H19" i="4"/>
  <c r="H17" i="4"/>
  <c r="H12" i="4"/>
  <c r="H5" i="4"/>
  <c r="H3" i="3"/>
  <c r="J3" i="3"/>
  <c r="H4" i="3"/>
  <c r="J4" i="3"/>
  <c r="J5" i="3"/>
  <c r="N78" i="3"/>
  <c r="H6" i="3"/>
  <c r="J6" i="3"/>
  <c r="H7" i="3"/>
  <c r="J7" i="3"/>
  <c r="H8" i="3"/>
  <c r="J8" i="3"/>
  <c r="H9" i="3"/>
  <c r="J9" i="3"/>
  <c r="J10" i="3"/>
  <c r="N79" i="3"/>
  <c r="H11" i="3"/>
  <c r="J11" i="3"/>
  <c r="H12" i="3"/>
  <c r="J12" i="3"/>
  <c r="J13" i="3"/>
  <c r="N80" i="3"/>
  <c r="H14" i="3"/>
  <c r="J14" i="3"/>
  <c r="J15" i="3"/>
  <c r="N81" i="3"/>
  <c r="O81" i="3"/>
  <c r="H41" i="3"/>
  <c r="J41" i="3"/>
  <c r="H42" i="3"/>
  <c r="J42" i="3"/>
  <c r="H44" i="3"/>
  <c r="J44" i="3"/>
  <c r="J45" i="3"/>
  <c r="N88" i="3"/>
  <c r="O88" i="3"/>
  <c r="H71" i="3"/>
  <c r="J71" i="3"/>
  <c r="J72" i="3"/>
  <c r="N95" i="3"/>
  <c r="H73" i="3"/>
  <c r="J73" i="3"/>
  <c r="H74" i="3"/>
  <c r="J74" i="3"/>
  <c r="J75" i="3"/>
  <c r="N96" i="3"/>
  <c r="O96" i="3"/>
  <c r="O97" i="3"/>
  <c r="H75" i="3"/>
  <c r="H72" i="3"/>
  <c r="H64" i="3"/>
  <c r="H60" i="3"/>
  <c r="H55" i="3"/>
  <c r="H53" i="3"/>
  <c r="H48" i="3"/>
  <c r="H45" i="3"/>
  <c r="H40" i="3"/>
  <c r="H32" i="3"/>
  <c r="H27" i="3"/>
  <c r="H23" i="3"/>
  <c r="H20" i="3"/>
  <c r="H15" i="3"/>
  <c r="H13" i="3"/>
  <c r="H10" i="3"/>
  <c r="H5" i="3"/>
  <c r="H108" i="1"/>
  <c r="J108" i="1"/>
  <c r="H107" i="1"/>
  <c r="J107" i="1"/>
  <c r="H62" i="1"/>
  <c r="J62" i="1"/>
  <c r="H63" i="1"/>
  <c r="J63" i="1"/>
  <c r="H64" i="1"/>
  <c r="J64" i="1"/>
  <c r="J65" i="1"/>
  <c r="H57" i="1"/>
  <c r="J57" i="1"/>
  <c r="H58" i="1"/>
  <c r="J58" i="1"/>
  <c r="H60" i="1"/>
  <c r="J60" i="1"/>
  <c r="J61" i="1"/>
  <c r="H99" i="1"/>
  <c r="J99" i="1"/>
  <c r="H100" i="1"/>
  <c r="J100" i="1"/>
  <c r="H101" i="1"/>
  <c r="J101" i="1"/>
  <c r="H102" i="1"/>
  <c r="J102" i="1"/>
  <c r="H103" i="1"/>
  <c r="J103" i="1"/>
  <c r="J104" i="1"/>
  <c r="N132" i="1"/>
  <c r="H105" i="1"/>
  <c r="J105" i="1"/>
  <c r="J106" i="1"/>
  <c r="N133" i="1"/>
  <c r="J109" i="1"/>
  <c r="N134" i="1"/>
  <c r="O134" i="1"/>
  <c r="H93" i="1"/>
  <c r="J93" i="1"/>
  <c r="H94" i="1"/>
  <c r="J94" i="1"/>
  <c r="J95" i="1"/>
  <c r="N130" i="1"/>
  <c r="H96" i="1"/>
  <c r="J96" i="1"/>
  <c r="H97" i="1"/>
  <c r="J97" i="1"/>
  <c r="J98" i="1"/>
  <c r="N131" i="1"/>
  <c r="O131" i="1"/>
  <c r="N124" i="1"/>
  <c r="H66" i="1"/>
  <c r="J66" i="1"/>
  <c r="H67" i="1"/>
  <c r="J67" i="1"/>
  <c r="H68" i="1"/>
  <c r="J68" i="1"/>
  <c r="H69" i="1"/>
  <c r="J69" i="1"/>
  <c r="H70" i="1"/>
  <c r="J70" i="1"/>
  <c r="J71" i="1"/>
  <c r="N125" i="1"/>
  <c r="H72" i="1"/>
  <c r="J72" i="1"/>
  <c r="J73" i="1"/>
  <c r="N126" i="1"/>
  <c r="H74" i="1"/>
  <c r="J74" i="1"/>
  <c r="H75" i="1"/>
  <c r="J75" i="1"/>
  <c r="H76" i="1"/>
  <c r="J76" i="1"/>
  <c r="H77" i="1"/>
  <c r="J77" i="1"/>
  <c r="J78" i="1"/>
  <c r="N127" i="1"/>
  <c r="H79" i="1"/>
  <c r="J79" i="1"/>
  <c r="H80" i="1"/>
  <c r="J80" i="1"/>
  <c r="H81" i="1"/>
  <c r="J81" i="1"/>
  <c r="J82" i="1"/>
  <c r="N128" i="1"/>
  <c r="H83" i="1"/>
  <c r="J83" i="1"/>
  <c r="H84" i="1"/>
  <c r="J84" i="1"/>
  <c r="H85" i="1"/>
  <c r="J85" i="1"/>
  <c r="H86" i="1"/>
  <c r="J86" i="1"/>
  <c r="H87" i="1"/>
  <c r="J87" i="1"/>
  <c r="H88" i="1"/>
  <c r="J88" i="1"/>
  <c r="H89" i="1"/>
  <c r="J89" i="1"/>
  <c r="H90" i="1"/>
  <c r="J90" i="1"/>
  <c r="H91" i="1"/>
  <c r="J91" i="1"/>
  <c r="J92" i="1"/>
  <c r="N129" i="1"/>
  <c r="O129" i="1"/>
  <c r="N123" i="1"/>
  <c r="O123" i="1"/>
  <c r="H24" i="1"/>
  <c r="J24" i="1"/>
  <c r="H25" i="1"/>
  <c r="J25" i="1"/>
  <c r="H26" i="1"/>
  <c r="J26" i="1"/>
  <c r="H27" i="1"/>
  <c r="J27" i="1"/>
  <c r="J28" i="1"/>
  <c r="N116" i="1"/>
  <c r="H29" i="1"/>
  <c r="J29" i="1"/>
  <c r="H30" i="1"/>
  <c r="J30" i="1"/>
  <c r="J31" i="1"/>
  <c r="N117" i="1"/>
  <c r="H32" i="1"/>
  <c r="J32" i="1"/>
  <c r="H33" i="1"/>
  <c r="J33" i="1"/>
  <c r="H34" i="1"/>
  <c r="J34" i="1"/>
  <c r="H35" i="1"/>
  <c r="J35" i="1"/>
  <c r="J36" i="1"/>
  <c r="N118" i="1"/>
  <c r="H37" i="1"/>
  <c r="J37" i="1"/>
  <c r="H38" i="1"/>
  <c r="J38" i="1"/>
  <c r="H39" i="1"/>
  <c r="J39" i="1"/>
  <c r="H40" i="1"/>
  <c r="J40" i="1"/>
  <c r="H41" i="1"/>
  <c r="J41" i="1"/>
  <c r="H42" i="1"/>
  <c r="J42" i="1"/>
  <c r="J43" i="1"/>
  <c r="N119" i="1"/>
  <c r="H44" i="1"/>
  <c r="J44" i="1"/>
  <c r="H45" i="1"/>
  <c r="J45" i="1"/>
  <c r="H46" i="1"/>
  <c r="J46" i="1"/>
  <c r="H47" i="1"/>
  <c r="J47" i="1"/>
  <c r="J48" i="1"/>
  <c r="N120" i="1"/>
  <c r="H49" i="1"/>
  <c r="J49" i="1"/>
  <c r="H50" i="1"/>
  <c r="J50" i="1"/>
  <c r="H51" i="1"/>
  <c r="J51" i="1"/>
  <c r="J52" i="1"/>
  <c r="N121" i="1"/>
  <c r="H53" i="1"/>
  <c r="J53" i="1"/>
  <c r="H54" i="1"/>
  <c r="J54" i="1"/>
  <c r="H55" i="1"/>
  <c r="J55" i="1"/>
  <c r="J56" i="1"/>
  <c r="N122" i="1"/>
  <c r="O122" i="1"/>
  <c r="H3" i="1"/>
  <c r="J3" i="1"/>
  <c r="H4" i="1"/>
  <c r="J4" i="1"/>
  <c r="J5" i="1"/>
  <c r="N111" i="1"/>
  <c r="H6" i="1"/>
  <c r="J6" i="1"/>
  <c r="H7" i="1"/>
  <c r="J7" i="1"/>
  <c r="H8" i="1"/>
  <c r="J8" i="1"/>
  <c r="H9" i="1"/>
  <c r="J9" i="1"/>
  <c r="H10" i="1"/>
  <c r="J10" i="1"/>
  <c r="H11" i="1"/>
  <c r="J11" i="1"/>
  <c r="J12" i="1"/>
  <c r="N112" i="1"/>
  <c r="H13" i="1"/>
  <c r="J13" i="1"/>
  <c r="H14" i="1"/>
  <c r="J14" i="1"/>
  <c r="H15" i="1"/>
  <c r="J15" i="1"/>
  <c r="H16" i="1"/>
  <c r="J16" i="1"/>
  <c r="J17" i="1"/>
  <c r="N113" i="1"/>
  <c r="H18" i="1"/>
  <c r="J18" i="1"/>
  <c r="H19" i="1"/>
  <c r="J19" i="1"/>
  <c r="J20" i="1"/>
  <c r="N114" i="1"/>
  <c r="H21" i="1"/>
  <c r="J21" i="1"/>
  <c r="H22" i="1"/>
  <c r="J22" i="1"/>
  <c r="J23" i="1"/>
  <c r="N115" i="1"/>
  <c r="O115" i="1"/>
  <c r="H60" i="2"/>
  <c r="H97" i="2"/>
  <c r="H95" i="2"/>
  <c r="H91" i="2"/>
  <c r="H88" i="2"/>
  <c r="H76" i="2"/>
  <c r="H72" i="2"/>
  <c r="H67" i="2"/>
  <c r="H65" i="2"/>
  <c r="H57" i="2"/>
  <c r="H49" i="2"/>
  <c r="H40" i="2"/>
  <c r="H35" i="2"/>
  <c r="H31" i="2"/>
  <c r="H28" i="2"/>
  <c r="H23" i="2"/>
  <c r="H20" i="2"/>
  <c r="H17" i="2"/>
  <c r="H12" i="2"/>
  <c r="H5" i="2"/>
  <c r="H5" i="1"/>
  <c r="H106" i="1"/>
  <c r="H73" i="1"/>
  <c r="H109" i="1"/>
  <c r="H98" i="1"/>
  <c r="H56" i="1"/>
  <c r="H82" i="1"/>
  <c r="H95" i="1"/>
  <c r="H12" i="1"/>
  <c r="H104" i="1"/>
  <c r="H17" i="1"/>
  <c r="H52" i="1"/>
  <c r="H28" i="1"/>
  <c r="H20" i="1"/>
  <c r="H36" i="1"/>
  <c r="H43" i="1"/>
  <c r="H48" i="1"/>
  <c r="H23" i="1"/>
  <c r="H71" i="1"/>
  <c r="H92" i="1"/>
  <c r="H31" i="1"/>
  <c r="H61" i="1"/>
  <c r="H65" i="1"/>
  <c r="H78" i="1"/>
  <c r="O135" i="1"/>
</calcChain>
</file>

<file path=xl/sharedStrings.xml><?xml version="1.0" encoding="utf-8"?>
<sst xmlns="http://schemas.openxmlformats.org/spreadsheetml/2006/main" count="1524" uniqueCount="448">
  <si>
    <t>Theme</t>
  </si>
  <si>
    <t>Principle</t>
  </si>
  <si>
    <t>Score</t>
  </si>
  <si>
    <t>Hukum dan Peraturan</t>
  </si>
  <si>
    <t>Mematuhi segala hukum yang berlaku di Indonesia dan mempunyai sistem untuk memantau keabsahannya</t>
  </si>
  <si>
    <t>1.1</t>
  </si>
  <si>
    <t>1.1.1</t>
  </si>
  <si>
    <t>1.1.2</t>
  </si>
  <si>
    <t>TOTAL</t>
  </si>
  <si>
    <t>Compliance Score</t>
  </si>
  <si>
    <t>Weight</t>
  </si>
  <si>
    <t>1.2</t>
  </si>
  <si>
    <t>1.2.1</t>
  </si>
  <si>
    <t>1.2.2</t>
  </si>
  <si>
    <t xml:space="preserve">1.2.3 </t>
  </si>
  <si>
    <t>1.2.4</t>
  </si>
  <si>
    <t>1.2.5</t>
  </si>
  <si>
    <t>1.2.6</t>
  </si>
  <si>
    <t>1.3</t>
  </si>
  <si>
    <t>1.3.1</t>
  </si>
  <si>
    <t>1.3.2</t>
  </si>
  <si>
    <t>1.3.3</t>
  </si>
  <si>
    <t>1.3.4</t>
  </si>
  <si>
    <t>1.4</t>
  </si>
  <si>
    <t>1.4.1</t>
  </si>
  <si>
    <t>1.4.2</t>
  </si>
  <si>
    <t>1.5</t>
  </si>
  <si>
    <t>1.5.1</t>
  </si>
  <si>
    <t>1.5.2</t>
  </si>
  <si>
    <t>2.1</t>
  </si>
  <si>
    <t>2.1.1</t>
  </si>
  <si>
    <t>2.1.2</t>
  </si>
  <si>
    <t>2.1.3</t>
  </si>
  <si>
    <t>2.1.4</t>
  </si>
  <si>
    <t>2.2</t>
  </si>
  <si>
    <t>2.2.1</t>
  </si>
  <si>
    <t>2.2.2</t>
  </si>
  <si>
    <t>2.3</t>
  </si>
  <si>
    <t>2.3.1</t>
  </si>
  <si>
    <t>2.3.2</t>
  </si>
  <si>
    <t>2.3.3</t>
  </si>
  <si>
    <t>2.3.4</t>
  </si>
  <si>
    <t>2.4</t>
  </si>
  <si>
    <t>2.4.1</t>
  </si>
  <si>
    <t>2.4.2</t>
  </si>
  <si>
    <t>2.4.3</t>
  </si>
  <si>
    <t>2.4.4</t>
  </si>
  <si>
    <t>2.4.5</t>
  </si>
  <si>
    <t>2.4.6</t>
  </si>
  <si>
    <t>2.5</t>
  </si>
  <si>
    <t>2.5.1</t>
  </si>
  <si>
    <t>2.5.2</t>
  </si>
  <si>
    <t>2.5.3</t>
  </si>
  <si>
    <t>2.5.4</t>
  </si>
  <si>
    <t>2.6</t>
  </si>
  <si>
    <t xml:space="preserve">2.6.1 </t>
  </si>
  <si>
    <t>2.6.2</t>
  </si>
  <si>
    <t>2.6.3</t>
  </si>
  <si>
    <t>2.7</t>
  </si>
  <si>
    <t>2.7.1</t>
  </si>
  <si>
    <t>2.7.2</t>
  </si>
  <si>
    <t>2.7.3</t>
  </si>
  <si>
    <t>3.1</t>
  </si>
  <si>
    <t>3.1.1</t>
  </si>
  <si>
    <t>3.1.2</t>
  </si>
  <si>
    <t>3.1.3</t>
  </si>
  <si>
    <t>3.1.4</t>
  </si>
  <si>
    <t>4.1</t>
  </si>
  <si>
    <t>4.1.1</t>
  </si>
  <si>
    <t>4.1.2</t>
  </si>
  <si>
    <t>4.1.3</t>
  </si>
  <si>
    <t>4.2</t>
  </si>
  <si>
    <t>4.2.1</t>
  </si>
  <si>
    <t>4.2.2</t>
  </si>
  <si>
    <t>4.2.3</t>
  </si>
  <si>
    <t>4.2.4</t>
  </si>
  <si>
    <t>4.2.5</t>
  </si>
  <si>
    <t>4.3</t>
  </si>
  <si>
    <t>4.3.1</t>
  </si>
  <si>
    <t>5.1</t>
  </si>
  <si>
    <t>4.4</t>
  </si>
  <si>
    <t>4.4.1</t>
  </si>
  <si>
    <t>4.4.2</t>
  </si>
  <si>
    <t>4.4.3</t>
  </si>
  <si>
    <t>4.4.4</t>
  </si>
  <si>
    <t>4.5</t>
  </si>
  <si>
    <t>4.5.1</t>
  </si>
  <si>
    <t>4.5.2</t>
  </si>
  <si>
    <t>4.5.3</t>
  </si>
  <si>
    <t>4.6</t>
  </si>
  <si>
    <t>4.6.1</t>
  </si>
  <si>
    <t>4.6.2</t>
  </si>
  <si>
    <t>4.6.3</t>
  </si>
  <si>
    <t>4.6.4</t>
  </si>
  <si>
    <t>4.6.5</t>
  </si>
  <si>
    <t>4.6.6</t>
  </si>
  <si>
    <t>4.6.7</t>
  </si>
  <si>
    <t>4.6.8</t>
  </si>
  <si>
    <t>4.6.9</t>
  </si>
  <si>
    <t>5.1.1</t>
  </si>
  <si>
    <t>5.1.2</t>
  </si>
  <si>
    <t xml:space="preserve">5.2 </t>
  </si>
  <si>
    <t>5.2.1</t>
  </si>
  <si>
    <t>5.2.2</t>
  </si>
  <si>
    <t>6.1</t>
  </si>
  <si>
    <t>6.1.1</t>
  </si>
  <si>
    <t>6.1.2</t>
  </si>
  <si>
    <t>6.1.3</t>
  </si>
  <si>
    <t xml:space="preserve">6.1.4 </t>
  </si>
  <si>
    <t xml:space="preserve">6.1.5 </t>
  </si>
  <si>
    <t>6.2</t>
  </si>
  <si>
    <t>6.2.1</t>
  </si>
  <si>
    <t>6.3</t>
  </si>
  <si>
    <t>6.3.1</t>
  </si>
  <si>
    <t>6.3.2</t>
  </si>
  <si>
    <t>Notes</t>
  </si>
  <si>
    <t xml:space="preserve">Principle </t>
  </si>
  <si>
    <t>Criterion</t>
  </si>
  <si>
    <t>Score Summary</t>
  </si>
  <si>
    <t>Final Score</t>
  </si>
  <si>
    <t>5.2</t>
  </si>
  <si>
    <t>Plantation Compliance Pctg</t>
  </si>
  <si>
    <t>Indicator</t>
  </si>
  <si>
    <t>PKS mempunyai prosedur penerimaan TBS yang dapat mengidentifikasi sumber dari TBS yang diterima.</t>
  </si>
  <si>
    <t>Tersedia dokumen rekaman penerimaan TBS di PKS maupun di tempat pengumpulan.</t>
  </si>
  <si>
    <t>Checklist</t>
  </si>
  <si>
    <t>0-3 / 5 = 0
    4 / 5 = 1
    5 / 5 = 2</t>
  </si>
  <si>
    <t>0-1 / 3 = 0 
    2 / 3 = 1
    3 / 3 = 2</t>
  </si>
  <si>
    <t xml:space="preserve">    0 / 2 = 0
    1 / 2 = 1
    2 / 2 = 2</t>
  </si>
  <si>
    <t>0-2 / 4 = 0 
    3 / 4 = 1
    4 / 4 = 2</t>
  </si>
  <si>
    <t xml:space="preserve">   0 / 1 = 0 
    1 / 1 = 2
   </t>
  </si>
  <si>
    <t xml:space="preserve">    0 / 1 = 0
    1 / 1 = 2
    </t>
  </si>
  <si>
    <t>0-3 / 5 = 0 
    4 / 5 = 1
    5 / 5 = 2</t>
  </si>
  <si>
    <t xml:space="preserve">    0 / 2 = 0 
    1 / 2 = 1
    2 / 2 = 2</t>
  </si>
  <si>
    <t xml:space="preserve">    0 / 1= 0 
    1 / 1 = 2
  </t>
  </si>
  <si>
    <t>0-3 / 5 = 0
    4 / 5 = 1
    5 / 5= 2</t>
  </si>
  <si>
    <t>0 -1/ 3 = 0 
    2 / 3 = 1
    3 / 3 = 2</t>
  </si>
  <si>
    <t>0-1 / 3 = 0
    2 / 3 = 1
    3 / 3 = 2</t>
  </si>
  <si>
    <r>
      <t>0-4 / 5 = 0</t>
    </r>
    <r>
      <rPr>
        <sz val="11"/>
        <color theme="1"/>
        <rFont val="Calibri"/>
        <family val="2"/>
        <scheme val="minor"/>
      </rPr>
      <t xml:space="preserve">
    5 / 5 = 2</t>
    </r>
  </si>
  <si>
    <t>0-1 / 2 = 0
    1 / 2 = 2</t>
  </si>
  <si>
    <r>
      <t>0 -1/ 2 = 0</t>
    </r>
    <r>
      <rPr>
        <sz val="11"/>
        <color theme="1"/>
        <rFont val="Calibri"/>
        <family val="2"/>
        <scheme val="minor"/>
      </rPr>
      <t xml:space="preserve">
    2 / 2 = 2</t>
    </r>
  </si>
  <si>
    <t>0-3 / 3 = 0 
    3 / 3 = 2</t>
  </si>
  <si>
    <t xml:space="preserve">0-1 / 2 = 0
    2 / 2 = 2
</t>
  </si>
  <si>
    <t>0-4 / 5 = 0 
    5 / 5 = 2</t>
  </si>
  <si>
    <t>0-4 / 5 = 0
    5 / 5 = 2</t>
  </si>
  <si>
    <r>
      <t xml:space="preserve">0-1 / 3 = 0 </t>
    </r>
    <r>
      <rPr>
        <sz val="11"/>
        <color theme="1"/>
        <rFont val="Calibri"/>
        <family val="2"/>
        <scheme val="minor"/>
      </rPr>
      <t xml:space="preserve">
    3 / 3 = 2</t>
    </r>
  </si>
  <si>
    <r>
      <t xml:space="preserve">    0 / 2 = 0</t>
    </r>
    <r>
      <rPr>
        <sz val="11"/>
        <color theme="1"/>
        <rFont val="Calibri"/>
        <family val="2"/>
        <scheme val="minor"/>
      </rPr>
      <t xml:space="preserve">
    2 / 2 = 2</t>
    </r>
  </si>
  <si>
    <t>0-1 / 3 = 0
    2 / 3 = 1
    3 / 3= 2</t>
  </si>
  <si>
    <t>0-5 / 7 = 0
    6 / 7 = 1
    7 / 7 = 2</t>
  </si>
  <si>
    <t>0-2 / 4 = 0 
    3 / 4 = 1
    4 / 4= 2</t>
  </si>
  <si>
    <t xml:space="preserve">    0 / 1 = 0
    1 / 1 = 2</t>
  </si>
  <si>
    <t>Holding all permits required to be acknowledged as a business with legal entity basis.</t>
  </si>
  <si>
    <t xml:space="preserve">Holding Tax Payer Identification Number (NPWP) in accordance with the company domicile location, Company Deeds of Establishment, Company Registration Certificate (TDP) and Business Premises Permit Letter (SITU) and Trading Business License (SIUP). </t>
  </si>
  <si>
    <t>Plantation Company/Growers shall hold Location Permit issued by Regent/ Mayor complete with map with 1:100.000 or 1:50.000 scale before conducting the operation.</t>
  </si>
  <si>
    <t>1. Valid TDP, SIUP, and SITU. 
2. Information on NPWP =  Information on Company Deeds of Establishment.
3. The most recent/updated Company Deeds of Establishment.
4. Scope of Business on TDP &amp; SITU = Scope of Business on Company Deeds of Establishment. 
5. SIUP is in accordance with its designation.</t>
  </si>
  <si>
    <t>1. Principle Permit
2. Recommendation Letter of RTWP/RTWK
3. RTRWP/RTRWK &amp; Principle Permit are issued first before Location Permit.
4. Map scale of Locatioin Permit is either 1:100.000 or 1:50.000.
5. The most recent Location Permit.</t>
  </si>
  <si>
    <t>Fulfilling the legality requirements related to environment in conducting the business.</t>
  </si>
  <si>
    <t xml:space="preserve">Conduct Environmental Impact Analysist (AMDAL), in which the Environmental Impact Analysist report includes the Environmental Management Plan (RKL) and Environmental Monitoring Plan (RPL). </t>
  </si>
  <si>
    <t>A valid Environmental Permit issued by Regent/ Mayor shall be available.</t>
  </si>
  <si>
    <t>1. Complete set of AMDAL documents (Reference Framework, ANDAL, RKL-RPL)
2. Affected communities are involved in the process of developing AMDAL.</t>
  </si>
  <si>
    <t xml:space="preserve">1. Environmental Permit issued before Business License.
</t>
  </si>
  <si>
    <t xml:space="preserve">1. Documentation record of forest area release.
2. Written approval from the Minister of Forestry regarding the Forest Area Release.
</t>
  </si>
  <si>
    <t xml:space="preserve">1. Quality standard of combustion smoke of boiler and/or incinerator do  not exceeding the applicable quality standards.
2. Inspection result of quality standard of combustion smoke of boiler and/or incinerator is reported for every 6 months to Environmental Impact Control Agency (BAPEDAL).
</t>
  </si>
  <si>
    <t>Permit and Temporary Storage of Toxic and Hazardous Waste issued by Regent/ Mayor shall be available.  Accountable person in charge at temporary storage of hazardous waste shall be present as well.</t>
  </si>
  <si>
    <r>
      <t>1. Permit of Temporary Storage of Toxic and Hazardous Waste is still valid.
2. Building specificiation of Temporary Storage of Toxic and Hazardous Waste is in accordance with the applicable requirements.   
3. PIC for Temporary Storage of Toxic and Hazardous Waste has received trainings in how to manage Toxic and Hazardous Waste. 
4. Emergency Response System at Temporary Storage of Toxic and Hazardous Waste.</t>
    </r>
    <r>
      <rPr>
        <sz val="11"/>
        <rFont val="Calibri"/>
        <family val="2"/>
        <scheme val="minor"/>
      </rPr>
      <t xml:space="preserve">
5. Procedures in managing Toxic and Hazardous Waste at the Temporary Storage. </t>
    </r>
  </si>
  <si>
    <t>Have all legal documents related to operational permit.</t>
  </si>
  <si>
    <t>Land Use Right (HGU) shall be owned and legalized in accordance with applicable law.</t>
  </si>
  <si>
    <t>All buildings with category of semi-permanent shall have Building Permit (IMB) and Building Use Right Certificate (HGB) in accordance with applicable Local Regulation.</t>
  </si>
  <si>
    <t>Land and Building Tax (PBB) every year, Income tax (PPh) and Value Added Tax (PPN) shall be paid in accordance with applicable provisions. Annual Tax Invoices (SPT) shall be reported in accordance with local Regulation provisions.</t>
  </si>
  <si>
    <r>
      <t>1. HGU is located inside Location Permit (HGU map &amp; HGU Decision Letter)  
2. HGU area is no larger than the Location Permit.</t>
    </r>
    <r>
      <rPr>
        <sz val="11"/>
        <color rgb="FF00B0F0"/>
        <rFont val="Calibri"/>
        <family val="2"/>
        <scheme val="minor"/>
      </rPr>
      <t xml:space="preserve"> </t>
    </r>
    <r>
      <rPr>
        <sz val="11"/>
        <color theme="1"/>
        <rFont val="Calibri"/>
        <family val="2"/>
        <scheme val="minor"/>
      </rPr>
      <t xml:space="preserve">
3. Land Acquistion documents inside the HGU area.
4</t>
    </r>
    <r>
      <rPr>
        <sz val="11"/>
        <rFont val="Calibri"/>
        <family val="2"/>
        <scheme val="minor"/>
      </rPr>
      <t xml:space="preserve">. Total of Land Acquistion inside the HGU area = HGU area.
5. HGU is still valid. </t>
    </r>
    <r>
      <rPr>
        <sz val="11"/>
        <color theme="1"/>
        <rFont val="Calibri"/>
        <family val="2"/>
        <scheme val="minor"/>
      </rPr>
      <t xml:space="preserve">
</t>
    </r>
  </si>
  <si>
    <t xml:space="preserve">1.  List of semi permanent and permanent buildings.
2. Completion date of building construction. 
3. IMB for semi permanent and permanent buildings 
4. HGB for semi permanent and permanent buildings in accordance with its designation.
5. HGB is still valid or in the renewal process.
</t>
  </si>
  <si>
    <t>1. Record of PBB payments for the last 5 years.
2. Record of PPh and Ppn payments to the tax office for the last 5 years.
3. Record of SPT reports for the last 5 years.</t>
  </si>
  <si>
    <t>Submitting plantation progress report to the relevant government office.</t>
  </si>
  <si>
    <t>The implementation reports of Environmental Management Plan (RKL) and Environmental Monitoring Plan (RPL) Palm Oil Mill and/or plantation shall be submitted to local Environmental Agency (BLH) once every 6 months.</t>
  </si>
  <si>
    <t>Annual report on plantation progress shall be submitted to the local government agency that issued Plantation Business License.</t>
  </si>
  <si>
    <t>1. Evidence of annual report of plantation progress. 
2. Annual report of plantation progress should also include implementation reports of RKL-RPL, Occupational Health and Safety, Fire prevention, and Manpower Progress.</t>
  </si>
  <si>
    <t>Have system to monitor and update the validity of legal documents.</t>
  </si>
  <si>
    <t>A person or party accountable to monitor the validity of all legal documents shall be available.</t>
  </si>
  <si>
    <t>1. PIC to monitor legal documents including any changes or updates in regulations.</t>
  </si>
  <si>
    <t>1. List of legal documents owned by the company.
2. List of legal documents should have following minimum informatioin:
a. name of document, b. Date of issuance of the document, c. Expiry date of the document.</t>
  </si>
  <si>
    <t xml:space="preserve">No deforestation. 
</t>
  </si>
  <si>
    <t xml:space="preserve"> Identified HCV and other protected areas management planning shall be available.</t>
  </si>
  <si>
    <t>HCV and other protected areas shall be managed and performed regular monitoring at minimum once a year.</t>
  </si>
  <si>
    <t xml:space="preserve">1. Implementation report of RKL-RPL based on the plannnings stated on RKL-RPL in AMDAL. 
2. Reporting format of RKL-RPL is in accordance with Decree of the Minister of Environment No.45 year 2005.
3. Reporting evidence of RKL-RPL is in accordance with applicable regulation, or at least once every 6 months. </t>
  </si>
  <si>
    <t>1.  No deforestation policy is socialized to related parties.
2.  No deforestation policy is stated inside Procedure of Land Clearing.</t>
  </si>
  <si>
    <t>Have written policy approved by management and socialized across the company and plantation, stating that the company will only develop palm oil plantation at the permitted location by the government and/ or not indicated as High Conservation Value area.</t>
  </si>
  <si>
    <t>HCV identification and other protected area in the company’s concession area shall be identified, by either company’s HCV internal team or by involving HCV expert, Government, impacted community and non-governmental institution. HCV identification report shall be available at the estate and head office.</t>
  </si>
  <si>
    <r>
      <t>1. HCV identification process involves related parties.
2. Identifiy HCV 1 until HCV 6.
3. Result of HCV identifications are showed in the map of Company's Location Permit. 
4. Documentation of public consultation (list of attendees, minute of meeting of public consultation) 
5</t>
    </r>
    <r>
      <rPr>
        <sz val="11"/>
        <rFont val="Calibri"/>
        <family val="2"/>
        <scheme val="minor"/>
      </rPr>
      <t xml:space="preserve">. Report of HCV identification is available at the estate and head office. </t>
    </r>
    <r>
      <rPr>
        <sz val="11"/>
        <color theme="1"/>
        <rFont val="Calibri"/>
        <family val="2"/>
        <scheme val="minor"/>
      </rPr>
      <t xml:space="preserve">
</t>
    </r>
  </si>
  <si>
    <r>
      <t>1. HCV monitoring and management plan for 1 year.
2. HCV monitoring and management plan is in accordance with the report of HCV recommendation. 
3. Socialization of the result of the HCV management plan to all workers in the company and surrounding communities.</t>
    </r>
    <r>
      <rPr>
        <sz val="11"/>
        <color rgb="FF00B0F0"/>
        <rFont val="Calibri"/>
        <family val="2"/>
        <scheme val="minor"/>
      </rPr>
      <t xml:space="preserve">
</t>
    </r>
    <r>
      <rPr>
        <sz val="11"/>
        <color rgb="FFFF0000"/>
        <rFont val="Calibri"/>
        <family val="2"/>
        <scheme val="minor"/>
      </rPr>
      <t xml:space="preserve">
</t>
    </r>
    <r>
      <rPr>
        <sz val="11"/>
        <color theme="1"/>
        <rFont val="Calibri"/>
        <family val="2"/>
        <scheme val="minor"/>
      </rPr>
      <t xml:space="preserve">
</t>
    </r>
  </si>
  <si>
    <t xml:space="preserve">No new development in peatland area regardless its depth. </t>
  </si>
  <si>
    <t>Have written policy, approved by management and disseminated to all employees of the company and plantation, stating that there will be no new development in peatland after 2015.</t>
  </si>
  <si>
    <t>Documents that describe the peatland identification and map of peat depth within the Land Use Right (HGU) area shall be reported to the relevant government institution.</t>
  </si>
  <si>
    <t xml:space="preserve">1. Evidence of the policy socialization to all management ranks in the company and plantation. 
2. The policy states year 2015 as the final year of planting oil palm in the peatland.
</t>
  </si>
  <si>
    <t xml:space="preserve">1. Map of peatland identification result and its depth is crated in a scale of 1:50.000 or 1:100.000 
2. Map of peatland identification result and its depth is included in the implementation report of RKL-RPL.
</t>
  </si>
  <si>
    <r>
      <t xml:space="preserve">Peatland management in the area already planted with oil palm should follow the peatland Best Management Practice (BMP).
</t>
    </r>
    <r>
      <rPr>
        <b/>
        <i/>
        <sz val="11"/>
        <color theme="1"/>
        <rFont val="Calibri"/>
        <family val="2"/>
        <scheme val="minor"/>
      </rPr>
      <t>Note: Criterion 2.3 is only applicable for plantation that has planted oil palm in the peatland.</t>
    </r>
  </si>
  <si>
    <t>There shall be procedures applied for the oil palm planting and maintenance in peatland in accordance with BMP and applicable regulation.</t>
  </si>
  <si>
    <t>Water level of peatland which is measured by piezometer at 40-60 cm height below land surface from the center of peatland, or 50-70 cm below land surface from water canal shall be maintained to curb GHG emission.</t>
  </si>
  <si>
    <t>Monitoring report on subsidence and peatland damage level shall be available.</t>
  </si>
  <si>
    <t xml:space="preserve">There shall be record of oil palm trees planting in peatland, containing the following information, but not limited to:
a. date and location of planting 
b. amount and type of seeds planted
c. planting map which is integrated with HGU map or Location Permit to ensure no peat planting in the deep peat area (&gt;3 meter)
</t>
  </si>
  <si>
    <t>1. Procedure for planting and upkeepig in peatland in accordance with applicable regulation.
2. Procedure is received by appointed officer in the company.</t>
  </si>
  <si>
    <t xml:space="preserve">1. Records of oil palm plantings in peatlands.
2. No oil palm plantings in peatlands with depth &gt; 3 meters. 
</t>
  </si>
  <si>
    <t xml:space="preserve">No fire for land preparation, re-planting, burning waste and other development activities, and have fire prevention system. </t>
  </si>
  <si>
    <t>Have written policy that has been approved by the management and socialized across the company and plantation, stating that it is not allowed to conduct burning activities within the company’s concession area.</t>
  </si>
  <si>
    <t>There shall be evidence that supports no burning activity within plantation concession area, such as historical hot spots in concession area, identification of traces of ash from the burning, Official Report (BAP) of land opening with mechanical system, etc.</t>
  </si>
  <si>
    <t>Trained fire prevention unit and certified OHS expert specializing in fire prevention at Palm Oil Mill shall be available to handle fire prevention system.</t>
  </si>
  <si>
    <t xml:space="preserve">Fire control facilities and infrastructure in accordance with the applicable standard/ law shall be available.   </t>
  </si>
  <si>
    <t>There shall be fire response implementation document, also documents on supervision and maintenance towards firefighting infrastructure and facilities that reported periodically to the relevant institutions.</t>
  </si>
  <si>
    <t xml:space="preserve">1. Evidence of the policy socialization to all management ranks in the company and plantation. 
</t>
  </si>
  <si>
    <t>1. Supporting docoments to ensure there is no burning activities within plantation concession area.</t>
  </si>
  <si>
    <t xml:space="preserve">1. Annual peatland subsidence monitoring report.
2. Photo of peatland subsidence monitoring result.
3. Historical of fires in peatlands within  company concessiona area. 
</t>
  </si>
  <si>
    <r>
      <t xml:space="preserve">1. OHS expert specializing in fire prevention and countermeasure at Palm Oil Mill. 
2. Evidence of training records of OHS team in fire prevention and contermeasure.
3. OHS fire prevention team and countermeasure's role and job description .
</t>
    </r>
    <r>
      <rPr>
        <sz val="11"/>
        <color theme="1"/>
        <rFont val="Calibri"/>
        <family val="2"/>
        <scheme val="minor"/>
      </rPr>
      <t xml:space="preserve">
</t>
    </r>
  </si>
  <si>
    <t xml:space="preserve">1. Inventory list of fire control facilities and infrastructure. 
2. Inspection checklist of fire control facilities and infrastructures to ensure its conditions are always ready to use. 
</t>
  </si>
  <si>
    <t>Waste management and utilization without negative impact to the environment, workers and local community.</t>
  </si>
  <si>
    <t xml:space="preserve">There shall be written procedures approved by the company management authorized to manage and utilize waste in solid, liquid, gas/ air forms and hazardous waste, without negative impact to the environment, workers and local community. The procedures shall be shared/ socialized to the accountable officer. </t>
  </si>
  <si>
    <t xml:space="preserve">There shall be evidence of implementation of management and utilization procedure for solid, liquid, gas/ air and hazardous waste. </t>
  </si>
  <si>
    <t>Result of supervision as well as waste management and utilization process shall be reported in written to local Environmental Agency (BLH) per 3 months.</t>
  </si>
  <si>
    <t>Collectors of hazardous waste shall hold permit from Ministry of Environment and DG of Land Transportation. Plantation shall have a record of hazardous waste given to the collectors.</t>
  </si>
  <si>
    <r>
      <t>For Palm Oil Mill (POM):
1. POM's waste management and utilization report (Empty Fruit Bunch, ash of incinerator, fiber, palm kernel shell, land application or POME power plant.)
2. Special permit from Environmental Agency to utilize POME for power plant or fertilizer in land application.
For Plantation:
1.  List of hazardous waste stored in hazardous waste Temporary Storage.
2. Hazardous waste allocation inside hazardous waste Temporary Storage in accordance with applicable standards.
3. Non-hazardous waste management and utilization system.
4. Storing period of toxic and hazardous waste materials in temporary storage is in accordance with applicable regulations.</t>
    </r>
    <r>
      <rPr>
        <sz val="11"/>
        <color theme="1"/>
        <rFont val="Calibri"/>
        <family val="2"/>
        <scheme val="minor"/>
      </rPr>
      <t xml:space="preserve">
</t>
    </r>
  </si>
  <si>
    <t>1. Quarterly report of waste management and utilization to local Environmental Agency.</t>
  </si>
  <si>
    <r>
      <t>1. Contract agreement between plantation and toxic and hazardous waste collector.</t>
    </r>
    <r>
      <rPr>
        <sz val="11"/>
        <rFont val="Calibri"/>
        <family val="2"/>
        <scheme val="minor"/>
      </rPr>
      <t xml:space="preserve"> 
2. Records of toxic and hazardous waste that has been collected by the collector.</t>
    </r>
    <r>
      <rPr>
        <sz val="11"/>
        <color theme="1"/>
        <rFont val="Calibri"/>
        <family val="2"/>
        <scheme val="minor"/>
      </rPr>
      <t xml:space="preserve">
3. Copy of hazardous waste transportation permit from DG of Land Transportation and hazardous waste buyers/collector license from Regen/Mayor, Governor or Minister.
4. Approval letter of hazardous waste transportation is still valid.</t>
    </r>
  </si>
  <si>
    <t>Identifying Green House Gases (GHG) sources and have system to reduce GHG impact.</t>
  </si>
  <si>
    <t>There shall be record of inventory and monitoring of GHG sources.</t>
  </si>
  <si>
    <t xml:space="preserve">1. Procedure refer to environmental and human friendly waste management and utilization activities.
2. Procedure is approved by the authorized management in the company. 
3. Evidence of reception and socialization of procedure to the accountable party in the company.
</t>
  </si>
  <si>
    <t xml:space="preserve">1. Records of waste utilization to reduce GHG emission.
2. Records of regular maintenance service to company's machinery.
3. Records of regular emission test to operational vehicle, diesel engine and/or boiler.
4. Records of planting local plants in plantation concession area.
 </t>
  </si>
  <si>
    <t>Reduction of chemical application for plantation operations.</t>
  </si>
  <si>
    <t>There shall be record of chemical application utilization and reduction for plantation upkeeping activities.</t>
  </si>
  <si>
    <t xml:space="preserve">It is not allowed to use pesticides listed in the list of prohibited pesticides issued by Pesticides Commission. </t>
  </si>
  <si>
    <t xml:space="preserve">1. Records of implementation system to reduce the usage of chemical in plantation upkeeping operationals. 
</t>
  </si>
  <si>
    <r>
      <t>1. Not using pesticides prohibited by pesticides commision for the last 2 years. 
2.</t>
    </r>
    <r>
      <rPr>
        <sz val="11"/>
        <color rgb="FF00B0F0"/>
        <rFont val="Calibri"/>
        <family val="2"/>
        <scheme val="minor"/>
      </rPr>
      <t xml:space="preserve"> </t>
    </r>
    <r>
      <rPr>
        <sz val="11"/>
        <rFont val="Calibri"/>
        <family val="2"/>
        <scheme val="minor"/>
      </rPr>
      <t>Permit from pesticides commision for using limited pesticides.
3. Training from pesticides commision for using limited pestcides.</t>
    </r>
    <r>
      <rPr>
        <sz val="11"/>
        <color rgb="FF00B0F0"/>
        <rFont val="Calibri"/>
        <family val="2"/>
        <scheme val="minor"/>
      </rPr>
      <t xml:space="preserve">
</t>
    </r>
  </si>
  <si>
    <t>Settling the dispute happened either internally or externally of the company by relying on deliberation and consensus.</t>
  </si>
  <si>
    <t>Conducting Free Prior Information Consent (FPIC) to all impacted parties in all stages of plantation development.</t>
  </si>
  <si>
    <t xml:space="preserve">There shall be a system to share and solve complaint from internal or external parties of the company, along with its records. </t>
  </si>
  <si>
    <t>Prioritizing deliberation and consensus, before involving external company’s security officers to settle the dispute.</t>
  </si>
  <si>
    <t>There shall be dispute/conflict settlement document that has been approved and signed by each of disputing party.</t>
  </si>
  <si>
    <t xml:space="preserve">1. Conduct participative mapping.
2. Conduct Social Impact Assessment. 
3. Evidence of socialization activities about plantation development to all affected parties.
</t>
  </si>
  <si>
    <t xml:space="preserve">1. Complaint delivery and resolution system
2. Implementation records of complaint delivery and resolution.  
3. Historical map of conflicts  
</t>
  </si>
  <si>
    <t xml:space="preserve">1. Conflict resolution by not using oppressive measures.
</t>
  </si>
  <si>
    <t xml:space="preserve">1. Dispute or conflict settlement document is agreed and signed on the seal by each disputing party.
2. Copy of dispute/conflict settlement document owned by each of disputing party. </t>
  </si>
  <si>
    <t>Fulfilling administration requirement of applicable employment law.</t>
  </si>
  <si>
    <t>Every worker shall receive copy of Job Contract containing information on the scope of work, wages, allowance etc. as well as Company Regulation that describes completely the applicable regulation and sanctions.</t>
  </si>
  <si>
    <t xml:space="preserve">Employment data shall be reported to local Manpower and Transmigration Service once a year. </t>
  </si>
  <si>
    <r>
      <t>1. Workers have copy of their job contracts.
2. Workers have copy of the Company Regulation. 
3. Job Contract states minimum information on scope of work, wages, allowance and leadership structure.
4. Company Regulation sufficiently describes rights-obligations and sanctions to both workers and employers
5. Evidence of socialization of Company Regulation to workers.</t>
    </r>
    <r>
      <rPr>
        <sz val="11"/>
        <rFont val="Calibri"/>
        <family val="2"/>
        <scheme val="minor"/>
      </rPr>
      <t xml:space="preserve"> </t>
    </r>
  </si>
  <si>
    <t xml:space="preserve">1. Payslip or payment is in accordance with local regional minimum wage requirement. 
2. Workers regularly receives payslips.  
3. Evidence of socialization of minimum wage to workers. 
</t>
  </si>
  <si>
    <t xml:space="preserve">1. Evidence of submission of annual employment data to local Manpower and Tranmigration service. 
</t>
  </si>
  <si>
    <t xml:space="preserve">1. Quarterly report on the implementation of fire safety to local Manpower and Transmigration Service.  
</t>
  </si>
  <si>
    <t>Regional Minimum Wage (UMR) for all workforce shall be in accordance with the regulation of local Manpower and Transmigration Service (Disnakertrans) and there is evidence that Regional Minimum Wage information has been disseminated to workforce.</t>
  </si>
  <si>
    <t xml:space="preserve">Providing fair treatment and equal job opportunity to all workforce. </t>
  </si>
  <si>
    <t>Have written policy stating that the company will not discriminate against the workers based on race, skin color, gender, religion, age, social status and other motives in accordance with the applicable laws. This policy shall be socialized to the workers.</t>
  </si>
  <si>
    <t>Recruitment procedure or mechanism that supports equal job opportunity and employees’ development shall be available.</t>
  </si>
  <si>
    <t>Workers shall have the right to establish or join labor organization or union or gender committee.</t>
  </si>
  <si>
    <t>Workers shall be freed from any abuse, threats, violation either physically or mentally from colleagues or company.</t>
  </si>
  <si>
    <t>Female workers are not allowed to perform a job that may endanger the health and safety of their reproduction function.</t>
  </si>
  <si>
    <t xml:space="preserve">1. Records of workers’ grievance does not show any forms of abuse, threats, or violation to workers. 
2. Result of random interview with workers to ensure there are no occurrence forms of abuse, threats or violation to workers.
</t>
  </si>
  <si>
    <t xml:space="preserve">1. Pregnant workers do not perform heavy and/or dangerous work.
2. Pregnant workers entitle to maternity leave.
3. Female workers have menstruatioin leave.
4. Female workers have sufficient time to breast-feed their baby during work.
</t>
  </si>
  <si>
    <t>Prohibition to employ under age workers.</t>
  </si>
  <si>
    <t>Children below 18 years old shall not perform adult job. They are still allowed to work in accordance with the applicable conditions and Law of Employment.</t>
  </si>
  <si>
    <t xml:space="preserve">1. Children under 18 years old do not perform adult job that can impose high risk to their health and safety. 
2. Children under 18 years old do not work during school hours
3. Children under 18 years old have written permission from their parents to work. 
4. Children under 18 years may not work for more than 3 hours per day.
</t>
  </si>
  <si>
    <t xml:space="preserve">Not conducting forced labor or slavery. </t>
  </si>
  <si>
    <t>There shall be written policy that has been socialized to workers, stating that the company prohibits any form of forced labor or slavery in the operations. The policy shall be socialized to the workers as well.</t>
  </si>
  <si>
    <t>Workers have the right of rests and leaves based on applicable Employment Law.</t>
  </si>
  <si>
    <t>Overtime shall be voluntarily and shall not beyond the defined time limit in the applicable Employment Law.</t>
  </si>
  <si>
    <t>There shall be overtime record conducted and overtime calculation which are in accordance with the applicable Employment Law.</t>
  </si>
  <si>
    <t>1. Written policy states that company prohibits any forms of forced labor or slavery.
2. Evidence of socialization of the policy to the workers.</t>
  </si>
  <si>
    <t>1. Break time between working hours is minimum 30 minutes after working for 4 hours. 
2. Weekly break, 1 day after 6 working days.
3. Annual leave, at minimum 12 working days 
4. Workers still entitle to receive full wage during the break time and leave.</t>
  </si>
  <si>
    <t>1. Workers may to do overtime after receive an approval from chairman of the union or bipartite representative.
2. Overtime can only be performed at maximum 3 hours in 1 day and 14 hours in a week.</t>
  </si>
  <si>
    <t xml:space="preserve">1. HRD has record of overtime for a minimum of the last 6 months.
</t>
  </si>
  <si>
    <t>Providing safe and healthy welfare facilities to support work productivity.</t>
  </si>
  <si>
    <t>Workers shall have access to clean water, education for school-aged children, health and praying facilities.</t>
  </si>
  <si>
    <t>Clean, safe and health residences shall be available.</t>
  </si>
  <si>
    <t>Registering the employees, either the permanent employees, daily workers, lumpsum and/ or seasonal workers in Social Security of Health and Employment (BPJS Ketenagakerjaan and Kesehatan Program).</t>
  </si>
  <si>
    <r>
      <t>1. Clean water that meets the quality standard is available in all placement. 
2. Educational supports or facilities from company for workers’ children.
3. Daycare facility for worker's children. 
4</t>
    </r>
    <r>
      <rPr>
        <sz val="11"/>
        <rFont val="Calibri"/>
        <family val="2"/>
        <scheme val="minor"/>
      </rPr>
      <t>. Health facilities for workers.</t>
    </r>
    <r>
      <rPr>
        <sz val="11"/>
        <color theme="1"/>
        <rFont val="Calibri"/>
        <family val="2"/>
        <scheme val="minor"/>
      </rPr>
      <t xml:space="preserve">
5. Freedom to perform worship in accordance with their respective beliefs.
</t>
    </r>
  </si>
  <si>
    <t xml:space="preserve">1. Clean living condition 
2. Housing conditions are inhabitable.
3. Housing complex has fire management system and regular training to fight fire. 
</t>
  </si>
  <si>
    <r>
      <t xml:space="preserve">1. List of workers the  company has. 
2. All registered workers have Social Security of Health and Employment (BPJS) or still in the process of obtaining it.
</t>
    </r>
    <r>
      <rPr>
        <sz val="11"/>
        <rFont val="Calibri"/>
        <family val="2"/>
        <scheme val="minor"/>
      </rPr>
      <t xml:space="preserve">3. Efforts from the company to help workers complete all administration requirements of BPJS.  
</t>
    </r>
  </si>
  <si>
    <t>Applying Occupational Health and Safety (OHS) System to ensure the health and safety of workers.</t>
  </si>
  <si>
    <t>Adequate OHS policy, procedure, personnel and resources to implement Occupational Health and Safety (OHS) in the working location shall be available.</t>
  </si>
  <si>
    <t>Health and safety risk identification shall be performed in accordance with the type of job and implementation plan.</t>
  </si>
  <si>
    <t>OHS signage shall be placed at strategic location, based on identified risk potential.</t>
  </si>
  <si>
    <t xml:space="preserve">Fire extinguisher tools (Alat Pemadam Kebakaran) shall be well maintained, identified and placed at the accessible location whenever needed. </t>
  </si>
  <si>
    <t>There shall be record of work accident and remedial action and prevention conducted within company location permit.</t>
  </si>
  <si>
    <t xml:space="preserve">There shall be Material Safety Data Sheet (MSDS) in an understandable language in chemical storage warehouse, which is easily accessible by the relevant workers. </t>
  </si>
  <si>
    <t>There shall be emergency response system and trained personnel to handle disaster or emergency accident condition.</t>
  </si>
  <si>
    <t xml:space="preserve">All heavy equipment owned by the company which are used for operational activities shall have Equipment and Machinery License Certificate (SIA) and the operators shall hold Operator License Certificate (SIO). </t>
  </si>
  <si>
    <t>1. OHS risk identification to different type of work.  
2. OHS risk implementation plan.</t>
  </si>
  <si>
    <r>
      <rPr>
        <sz val="11"/>
        <rFont val="Calibri"/>
        <family val="2"/>
        <scheme val="minor"/>
      </rPr>
      <t>1. Evidence of socialization of OHS instructions or signages.
2. OHS signages are made in understandable picture and/or language for the users.</t>
    </r>
    <r>
      <rPr>
        <sz val="11"/>
        <color theme="1"/>
        <rFont val="Calibri"/>
        <family val="2"/>
        <scheme val="minor"/>
      </rPr>
      <t xml:space="preserve">
3. OHS signages are placed at strategic locations based on identified potential risk. 
</t>
    </r>
  </si>
  <si>
    <t xml:space="preserve">1. Result of periodeical inspection on fire extinguisher tools. OHS officer must shake the fire extinguisher tool in each inspection to prevent clotting and to ensure its readiness at anytime. 
2. List the placement of fire extinguisher tools.   
3. Fire extinguisher tools are placed at the accessible location whenever required.
</t>
  </si>
  <si>
    <r>
      <t>1. Records of work related accidents and remedial action and prevention that have been conducted. 
2</t>
    </r>
    <r>
      <rPr>
        <sz val="11"/>
        <rFont val="Calibri"/>
        <family val="2"/>
        <scheme val="minor"/>
      </rPr>
      <t xml:space="preserve">. Calculation of Lost Time Analysist (LTA), OHS expert is trained to do the LTA calcluations.
</t>
    </r>
  </si>
  <si>
    <t xml:space="preserve">1. MSDS is made in understandable language for the users. 
2. Evidence of socialization of OHS expert regarding MSDS comprehension and utilization to related workers.
3. MSDS is available at chemical storage warehouse.
</t>
  </si>
  <si>
    <t xml:space="preserve">1.  Inventory list of Personnal Protection Equipment (PPE) owned by each worker.
2. Appropriate PPE should be worn whenever workers perform their jobs.
</t>
  </si>
  <si>
    <t>1. Emergency response system for plantattion and Palm Oil Mill.
2. Emergency response team has complete team members that understand his/her own role. 
3. Records of emergency response and first aid training ever conducted.
4. Field officer (Manager and Assistant Manager) must carry first aid kid.</t>
  </si>
  <si>
    <r>
      <t>1. Inventory list of all heavy equipments and its operators owned by the company. 
2. Operators have Operator Licencse Certificate that is suitable with the job they perform.
3. Valid Operator License Certificate. 
4.</t>
    </r>
    <r>
      <rPr>
        <sz val="11"/>
        <rFont val="Calibri"/>
        <family val="2"/>
        <scheme val="minor"/>
      </rPr>
      <t xml:space="preserve"> Document of periodical Machinery License Certificate inspection. 
</t>
    </r>
  </si>
  <si>
    <t xml:space="preserve">Improving awareness of sustainable plantation to local people. </t>
  </si>
  <si>
    <t>There shall be productivity improvement programs and implementation available for the local community’ plantation.</t>
  </si>
  <si>
    <t>There shall be programs and implementation to preserve local wisdom.</t>
  </si>
  <si>
    <t xml:space="preserve">Improving the livelihood, economic and social. </t>
  </si>
  <si>
    <t xml:space="preserve">There shall be programs and its implementations to improve the livelihood level of surrounding community in terms of education, health, road construction, plantation, agriculture, social-culture, and religious activities. </t>
  </si>
  <si>
    <t>Conducting business partnership with local people and smallholders.</t>
  </si>
  <si>
    <t>1. Programs to improve livelihood, economic and social level of surrounding communities.  
2. Evidence of the program implementation.</t>
  </si>
  <si>
    <t>1. Productivity improvement program for surrounding communities' plantations. 
2. Evidence of the program implementation.</t>
  </si>
  <si>
    <t xml:space="preserve">1. Business partnership is conducted in a lawfully manner.
</t>
  </si>
  <si>
    <t>FFB source can be traced up to suppliers’ estate location.</t>
  </si>
  <si>
    <t>There shall be methodology and criteria to define FFB supplier included in high or low risk categories.</t>
  </si>
  <si>
    <t>There shall be list of supplier names, including the middlemen, the coordinate of FFB suppliers and its risk percentage whether it is low or high.</t>
  </si>
  <si>
    <t>Palm Oil Mill shall have procedure of FFB reception to identify source of accepted FFB.</t>
  </si>
  <si>
    <t>There shall be document of FFB reception record at Palm Oil Mill or collection point.</t>
  </si>
  <si>
    <t>There shall be a system to separate FFB that has been or has not been certified.</t>
  </si>
  <si>
    <t xml:space="preserve">1. Palm Oil Mill has a system to define FFB supplier included in high or low risk categories 
</t>
  </si>
  <si>
    <t>1. List FFB suppliers to Palm Oil Mill.
2. Coordinate of FFB suppliers to Palm Oil Mill.
3. List of FFB suppliers from high and low risk category.</t>
  </si>
  <si>
    <t xml:space="preserve">1. Palm Oil Mill separates FFB reception for certified and uncertified FFB suppliers. 
</t>
  </si>
  <si>
    <t>Fair and transparent FFB price.</t>
  </si>
  <si>
    <t>Palm Oil Mill shall periodically provide the latest information on FFB price to the suppliers.</t>
  </si>
  <si>
    <t xml:space="preserve">1.  Palm Oil Mill has FFB reception procedure.
2. FFB reception procedure has necessary steps to identify source of FFB.
3.  FFB Purchasing Contract Agreement between Palm Oil Mill and FFB suppliers.
</t>
  </si>
  <si>
    <t xml:space="preserve">1. Palm Oil Mill provides the latest information of FFB price in accordance with the agreed FFB purchasing contract.
</t>
  </si>
  <si>
    <t>Transparency on non-confidential information where disclosure of such information would not result in negative environmental or social outcomes.</t>
  </si>
  <si>
    <t>There shall be reception and provision system for any non-confidential information to relevant parties.</t>
  </si>
  <si>
    <t>There shall be record of information reception and provision document.</t>
  </si>
  <si>
    <t xml:space="preserve">1. Company has reception and provision system for information to all relevant parties 
</t>
  </si>
  <si>
    <t xml:space="preserve">1. Records of reception and provision for information are available and well maintained.  
</t>
  </si>
  <si>
    <r>
      <t xml:space="preserve">Documentation record of releasing forest area to become plantations and written approval from the Ministry of Forestry.
</t>
    </r>
    <r>
      <rPr>
        <b/>
        <i/>
        <sz val="11"/>
        <color theme="1"/>
        <rFont val="Calibri"/>
        <family val="2"/>
        <scheme val="minor"/>
      </rPr>
      <t>Note: Applicable only when Location Permit is derived from conversion of Production Forest or Production Forest Conversion.</t>
    </r>
  </si>
  <si>
    <r>
      <t xml:space="preserve">1. IPAL functions well (no leaks, waste pond is not overflow, etc.) 
2. Permit for using POME as fertilizer in Land Application (permit is still valid and the amount of flat bed at the field is the same with the one stated on the permit).
3. Report of waste water quality standard at the outlet is in accordance with applicable regulation (both for Land Application and discharging to the river or sea).
</t>
    </r>
    <r>
      <rPr>
        <sz val="11"/>
        <color rgb="FF00B0F0"/>
        <rFont val="Calibri"/>
        <family val="2"/>
        <scheme val="minor"/>
      </rPr>
      <t xml:space="preserve">
</t>
    </r>
  </si>
  <si>
    <t>1. Quality standard of combustion smoke of boiler and/or incinerator do  not exceeding the applicable quality standards.
2. Inspection result of quality standard of combustion smoke of boiler and/or incinerator is reported for every 6 months to Environmental Impact Control Agency (BAPEDAL).</t>
  </si>
  <si>
    <t xml:space="preserve">1. Permit of Temporary Storage of Toxic and Hazardous Waste is still valid.
2. Building specificiation of Temporary Storage of Toxic and Hazardous Waste is in accordance with the applicable requirements.   
3. PIC for Temporary Storage of Toxic and Hazardous Waste has received trainings in how to manage Toxic and Hazardous Waste. 
4. Emergency Response System at Temporary Storage of Toxic and Hazardous Waste.
5. Procedures in managing Toxic and Hazardous Waste at the Temporary Storage. </t>
  </si>
  <si>
    <t xml:space="preserve">1.  IUP is in accordance with the type of plantation business classification.
</t>
  </si>
  <si>
    <t xml:space="preserve">1. HGU is located inside Location Permit (HGU map &amp; HGU Decision Letter)  
2. HGU area is no larger than the Location Permit. 
3. Land Acquistion documents inside the HGU area.
4. Total of Land Acquistion inside the HGU area = HGU area.
5. HGU is still valid. </t>
  </si>
  <si>
    <t>1.  List of semi permanent and permanent buildings.
2. Completion date of building construction. 
3. IMB for semi permanent and permanent buildings 
4. HGB for semi permanent and permanent buildings in accordance with its designation.
5. HGB is still valid or in the renewal process.</t>
  </si>
  <si>
    <t>List of all legal documents shall be owned by the company, containing the following information, including but not limited to:
a. name of document, b. Date of issuance of the document, c. Expiry date of the document.</t>
  </si>
  <si>
    <t xml:space="preserve">List of all legal documents shall be owned by the company, containing the following information, including but not limited to:
a. name of document, b. Date of issuance of the document, c. Expiry date of the document.
</t>
  </si>
  <si>
    <t xml:space="preserve">No deforestation. </t>
  </si>
  <si>
    <t>Identified HCV and other protected areas management planning shall be available.</t>
  </si>
  <si>
    <t>1. HCV identification process involves related parties.
2. Identifiy HCV 1 until HCV 6.
3. Result of HCV identifications are showed in the map of Company's Location Permit. 
4. Documentation of public consultation (list of attendees, minute of meeting of public consultation) 
5. Report of HCV identification is available at the estate and head office.</t>
  </si>
  <si>
    <t>1. Evidence of HCV management result.
2. Evidence of flora and fauna monitoring report to Conservation of Natural Resources (BKSDA) once a year.
3. Regular monitoring and management report of HCV is available at the estate and head office.</t>
  </si>
  <si>
    <t xml:space="preserve">1. Evidence of the policy socialization to all management ranks in the company and plantation. 
2. The policy states year 2015 as the final year of planting oil palm in the peatland.
</t>
  </si>
  <si>
    <t xml:space="preserve">1. Water level measurement report on peatland using pziometer and board gauge.
</t>
  </si>
  <si>
    <t xml:space="preserve">1. Annual peatland subsidence monitoring report.
2. Photo of peatland subsidence monitoring result.
3. Historical of fires in peatlands within  company concessiona area. </t>
  </si>
  <si>
    <t xml:space="preserve">1. Procedure is developed based on implementation capability of the company.
2. Procedure is approved by authorized management in the company.
3. Procedure is received by accountable officer for preventing and controlling fire.
4. Map of identification result of fire prone areas. </t>
  </si>
  <si>
    <t xml:space="preserve">1. Quarterly report on the implementation of fire safety to local Manpower and Transmigration Service.  </t>
  </si>
  <si>
    <t>There shall be documentation of GHG mitigation implementation.</t>
  </si>
  <si>
    <t xml:space="preserve">1. Historical record of land clearing for the last 3-5 years.
2. Historical record of chemical fertilizer utilization for the last 3-5 years.
3. Historical record of fossil fuel utilization for the last 3-5 years.
4. Historical record of pesticide/herbicide utilization for the last 3-5 years. </t>
  </si>
  <si>
    <t>1. Procedure is approved by authorized management in the company.
2. Evidence of procedure socialization to workers.
3. Evidence of procedure is received by accountable officer in the company.</t>
  </si>
  <si>
    <t>1. Records of waste utilization to reduce GHG emission.
2. Records of regular maintenance service to company's machinery.
3. Records of regular emission test to operational vehicle, diesel engine and/or boiler.
4. Records of planting local plants in plantation concession area.</t>
  </si>
  <si>
    <t>1. Conduct participative mapping.
2. Conduct Social Impact Assessment. 
3. Evidence of socialization activities about plantation development to all affected parties.</t>
  </si>
  <si>
    <t xml:space="preserve">1. Complaint delivery and resolution system
2. Implementation records of complaint delivery and resolution.  
3. Historical map of conflicts  </t>
  </si>
  <si>
    <t>1. Conflict resolution by not using oppressive measures.</t>
  </si>
  <si>
    <t xml:space="preserve">1. Workers have copy of their job contracts.
2. Workers have copy of the Company Regulation. 
3. Job Contract states minimum information on scope of work, wages, allowance and leadership structure.
4. Company Regulation sufficiently describes rights-obligations and sanctions to both workers and employers
5. Evidence of socialization of Company Regulation to workers. </t>
  </si>
  <si>
    <t xml:space="preserve">1. Payslip or payment is in accordance with local regional minimum wage requirement. 
2. Workers regularly receives payslips.  
3. Evidence of socialization of minimum wage to workers. </t>
  </si>
  <si>
    <t>Providing fair treatment and equal job opportunity to all workforce.</t>
  </si>
  <si>
    <t>1.  Procedure clearly describes to support equal job opportunity and employees’ development.</t>
  </si>
  <si>
    <t>1. Records of workers’ grievance does not show any forms of abuse, threats, or violation to workers. 
2. Result of random interview with workers to ensure there are no occurrence forms of abuse, threats or violation to workers.</t>
  </si>
  <si>
    <t>1. Children under 18 years old do not perform adult job that can impose high risk to their health and safety. 
2. Children under 18 years old do not work during school hours
3. Children under 18 years old have written permission from their parents to work. 
4. Children under 18 years may not work for more than 3 hours per day.</t>
  </si>
  <si>
    <t>1. Clean water that meets the quality standard is available in all placement. 
2. Educational supports or facilities from company for workers’ children.
3. Daycare facility for worker's children. 
4. Health facilities for workers.
5. Freedom to perform worship in accordance with their respective beliefs.</t>
  </si>
  <si>
    <t xml:space="preserve">1. Clean living condition 
2. Housing conditions are inhabitable.
3. Housing complex has fire management system and regular training to fight fire. </t>
  </si>
  <si>
    <t xml:space="preserve">1. List of workers the  company has. 
2. All registered workers have Social Security of Health and Employment (BPJS) or still in the process of obtaining it.
3. Efforts from the company to help workers complete all administration requirements of BPJS.  </t>
  </si>
  <si>
    <t xml:space="preserve">1. Business partnership is conducted in a lawfully manner.
</t>
  </si>
  <si>
    <t>There shall be list of supplier names, including the middlemen and the coordinate of FFB suppliers.</t>
  </si>
  <si>
    <t xml:space="preserve">1. List FFB suppliers to Palm Oil Mill.
2. Coordinate of FFB suppliers to Palm Oil Mill.
</t>
  </si>
  <si>
    <t>1.  Palm Oil Mill has FFB reception procedure.
2. FFB reception procedure has necessary steps to identify source of FFB.
3.  FFB Purchasing Contract Agreement between Palm Oil Mill and FFB suppliers.</t>
  </si>
  <si>
    <r>
      <t>1. Records of FFB reception at Palm Oil Mill and/or collection point. 
2</t>
    </r>
    <r>
      <rPr>
        <sz val="11"/>
        <rFont val="Calibri"/>
        <family val="2"/>
        <scheme val="minor"/>
      </rPr>
      <t>. Records of FFB grading at Palm Oil Mill.</t>
    </r>
  </si>
  <si>
    <t>1. Records of FFB reception at Palm Oil Mill and/or collection point. 
2. Records of FFB grading at Palm Oil Mill.</t>
  </si>
  <si>
    <t>1. Palm Oil Mill provides the latest information of FFB price in accordance with the agreed FFB purchasing contract.</t>
  </si>
  <si>
    <t>Plantation company with &gt;25 Ha area size that does not have Palm Oil Mill shall have Plantation-Cultivation Business License (IUP-B)</t>
  </si>
  <si>
    <t>1.  IUP is in accordance with the type of plantation business classification.</t>
  </si>
  <si>
    <t>Plantation Business License (IUP) for plantation with &gt;1000 Ha area width that has integrated Palm Oil Mill.</t>
  </si>
  <si>
    <t xml:space="preserve">1. IUP-B is in accordance with the type of plantation business classification. 
</t>
  </si>
  <si>
    <t xml:space="preserve">The implementation reports of Environmental Management Efforts (UKL)-Environmental Monitoring Efforts (UPL) plantation shall be submitted to local Environmental Agency (BLH) once every 6 months.
</t>
  </si>
  <si>
    <t xml:space="preserve">1. Implementation report of UKL-UPL based on the plannnings stated on UKL-UPL.
2. Reporting format of UKL-UPL is in accordance with Decree of the Minister of Environment No.13 year 2010, Appendix II. 
3. Reporting evidence of UKL-UPL is in accordance with applicable regulation, or at least once every 6 months.
</t>
  </si>
  <si>
    <r>
      <t xml:space="preserve">1. HCV monitoring and management plan for 1 year.
2. HCV monitoring and management plan is in accordance with the report of HCV recommendation. 
3. Socialization of the result of the HCV management plan to all workers in the company and surrounding communities.
</t>
    </r>
    <r>
      <rPr>
        <sz val="11"/>
        <color rgb="FF00B0F0"/>
        <rFont val="Calibri"/>
        <family val="2"/>
        <scheme val="minor"/>
      </rPr>
      <t xml:space="preserve">
</t>
    </r>
    <r>
      <rPr>
        <sz val="11"/>
        <color rgb="FFFF0000"/>
        <rFont val="Calibri"/>
        <family val="2"/>
        <scheme val="minor"/>
      </rPr>
      <t xml:space="preserve">
</t>
    </r>
    <r>
      <rPr>
        <sz val="11"/>
        <color theme="1"/>
        <rFont val="Calibri"/>
        <family val="2"/>
        <scheme val="minor"/>
      </rPr>
      <t xml:space="preserve">
</t>
    </r>
  </si>
  <si>
    <t xml:space="preserve">1. Map of peatland identification result and its depth is crated in a scale of 1:50.000 or 1:100.000 
2. Map of peatland identification result and its depth is included in the implementation report of UKL-UPL.
</t>
  </si>
  <si>
    <t xml:space="preserve">1. Written policy stating that company will not discriminate against. 
2. Evidence of socialization of the policy  to workers that company will not discriminate against.
</t>
  </si>
  <si>
    <t>1. Workers are free to join or to develop labor union/bipartite/gender committee. 
2. Records of labor union/bipartite/gender committee activities that have been done.
3. Structure of labor union/bipartite/gender committee.</t>
  </si>
  <si>
    <t>Score Measurement</t>
  </si>
  <si>
    <t>Conduct Environmental Management Efforts (UKL)-Environmental Monitoring Efforts (UPL).</t>
  </si>
  <si>
    <r>
      <rPr>
        <sz val="11"/>
        <rFont val="Calibri"/>
        <family val="2"/>
        <scheme val="minor"/>
      </rPr>
      <t>1. UKL-UPL documents.</t>
    </r>
    <r>
      <rPr>
        <sz val="11"/>
        <color theme="1"/>
        <rFont val="Calibri"/>
        <family val="2"/>
        <scheme val="minor"/>
      </rPr>
      <t xml:space="preserve">
</t>
    </r>
  </si>
  <si>
    <t>1. Principle Permit
2. Recommendation Letter of RTWP/RTWK
3. RTRWP/RTRWK &amp; Principle Permit are issued first before Location Permit.
4. Map scale of Location Permit is either 1:100.000 or 1:50.000.
5. The most recent Location Permit.</t>
  </si>
  <si>
    <t>0-1 / 2 = 0 
    2 / 2 = 2</t>
  </si>
  <si>
    <t>2.2.3</t>
  </si>
  <si>
    <t>2.2.4</t>
  </si>
  <si>
    <t xml:space="preserve">2.3.1 </t>
  </si>
  <si>
    <t>1. UKL-UPL documents.</t>
  </si>
  <si>
    <t>Palm Oil Mill shall have Waste Water Processing Installation (IPAL) and permit to use Palm Oil Mill Effluent as Land Application or to dispose to water body that comply with the applicable provisions on quality standard.</t>
  </si>
  <si>
    <t>Quality standard of combustion smoke of boiler and/or incinerator for Oil Palm Empty Fruit Bunch shall be in accordance with the applicable requirements.</t>
  </si>
  <si>
    <t>Palm Oil Mill without integrated plantation shall have Plantation-Processing Business License (IUP-P)</t>
  </si>
  <si>
    <t xml:space="preserve">1. IUP-P is in accordance with the type of plantation business classification. </t>
  </si>
  <si>
    <t xml:space="preserve">Land acquisition is obtained in accordance with applicable regulations.
</t>
  </si>
  <si>
    <t>1. Land Acquired is from Other Purpose Land (APL)
2. Letter of Land Acquisition.</t>
  </si>
  <si>
    <t xml:space="preserve">1. Implementation report of UKL-UPL based on the plannnings stated on UKL-UPL.
2. Reporting evidence of UKL-UPL is in accordance with applicable regulation, or at least once every 6 months.
</t>
  </si>
  <si>
    <t xml:space="preserve">1. OHS expert specializing in fire prevention and countermeasure at Palm Oil Mill. 
2. Evidence of training records of OHS team in fire prevention and contermeasure.
3. OHS fire prevention team and countermeasure's role and job description .
</t>
  </si>
  <si>
    <t xml:space="preserve">1. Inventory list of fire control facilities and infrastructure. 
2. Inspection checklist of fire control facilities and infrastructures to ensure its conditions are always ready to use. </t>
  </si>
  <si>
    <t xml:space="preserve">1. Procedure refer to environmental and human friendly waste management and utilization activities.
2. Procedure is approved by the authorized management in the company. 
3. Evidence of reception and socialization of procedure to the accountable party in the company.
</t>
  </si>
  <si>
    <t xml:space="preserve">1. POM's waste management and utilization report (Empty Fruit Bunch, ash of incinerator, fiber, palm kernel shell, land application or POME power plant.)
2. Special permit from Environmental Agency to utilize POME for power plant or fertilizer in land application.
</t>
  </si>
  <si>
    <t>1. Contract agreement between plantation and toxic and hazardous waste collector. 
2. Records of toxic and hazardous waste that has been collected by the collector.
3. Copy of hazardous waste transportation permit from DG of Land Transportation and hazardous waste buyers/collector license from Regen/Mayor, Governor or Minister.
4. Approval letter of hazardous waste transportation is still valid.</t>
  </si>
  <si>
    <t xml:space="preserve">1. Historical record of land clearing for the last 3-5 years.
3. Historical record of fossil fuel utilization for the last 3-5 years.
</t>
  </si>
  <si>
    <t>Employment data shall be reported to local Manpower and Transmigration Service once a year</t>
  </si>
  <si>
    <t xml:space="preserve">1. Evidence of submission of annual employment data to local Manpower and Tranmigration service. </t>
  </si>
  <si>
    <t xml:space="preserve">1. Written policy stating that company will not discriminate against. 
2. Evidence of socialization of the policy  to workers that company will not discriminate against.
</t>
  </si>
  <si>
    <t>1. Pregnant workers do not perform heavy and/or dangerous work.
2. Pregnant workers entitle to maternity leave.
3. Female workers have menstruatioin leave.
4. Female workers have sufficient time to breast-feed their baby during work.</t>
  </si>
  <si>
    <t xml:space="preserve">1. Clean living condition 
2. Housing conditions are inhabitable.
3. Housing complex has fire management system and regular training to fight fire. 
</t>
  </si>
  <si>
    <t xml:space="preserve">1. Evidence of socialization of OHS instructions or signages.
2. OHS signages are made in understandable picture and/or language for the users.
3. OHS signages are placed at strategic locations based on identified potential risk. </t>
  </si>
  <si>
    <t>1. Result of periodeical inspection on fire extinguisher tools. OHS officer must shake the fire extinguisher tool in each inspection to prevent clotting and to ensure its readiness at anytime. 
2. List the placement of fire extinguisher tools.   
3. Fire extinguisher tools are placed at the accessible location whenever required.</t>
  </si>
  <si>
    <t>1. Records of work related accidents and remedial action and prevention that have been conducted. 
2. Calculation of Lost Time Analysist (LTA), OHS expert is trained to do the LTA calcluations.</t>
  </si>
  <si>
    <t>Personal Protection Equipments (PPE) which are still functional and according to each worker’s allocation shall be provided.</t>
  </si>
  <si>
    <t xml:space="preserve">1. Inventory list of all heavy equipments and its operators owned by the company. 
2. Operators have Operator Licencse Certificate that is suitable with the job they perform.
3. Valid Operator License Certificate. 
4. Document of periodical Machinery License Certificate inspection. 
</t>
  </si>
  <si>
    <t xml:space="preserve">1. Palm Oil Mill has a system to define FFB supplier included in high or low risk categories </t>
  </si>
  <si>
    <t xml:space="preserve">1. Company has reception and provision system for information to all relevant parties </t>
  </si>
  <si>
    <t xml:space="preserve">1. Records of reception and provision for information are available and well maintained.  </t>
  </si>
  <si>
    <t>The implementation reports of Environmental Management Efforts (UKL)-Environmental Monitoring Efforts (UPL) palm oil mill shall be submitted to local Environmental Agency (BLH) once every 6 months.</t>
  </si>
  <si>
    <r>
      <t xml:space="preserve">1. Historical record of land clearing for the last 3-5 years.
2. Historical record of chemical fertilizer utilization for the last 3-5 years.
3. Historical record of fossil fuel utilization for the last 3-5 years.
4. Historical record of pesticide/herbicide utilization for the last 3-5 years. 
</t>
    </r>
    <r>
      <rPr>
        <sz val="11"/>
        <rFont val="Calibri"/>
        <family val="2"/>
        <scheme val="minor"/>
      </rPr>
      <t>5. GHG emission calculation for the last 3-5 years</t>
    </r>
  </si>
  <si>
    <r>
      <t xml:space="preserve">Have written policy approved by management and socialized across the company and plantation, stating that the company will only develop palm oil plantation at the permitted location by the government </t>
    </r>
    <r>
      <rPr>
        <sz val="11"/>
        <rFont val="Calibri"/>
        <family val="2"/>
        <scheme val="minor"/>
      </rPr>
      <t>and/ or not indicated as High Conservation Value area.</t>
    </r>
  </si>
  <si>
    <t>Result of supervision as well as waste management and utilization process shall be reported in written to local Environmental Agency (Badan Lingkungan Hidup) per 3 months.</t>
  </si>
  <si>
    <t xml:space="preserve">Collectors of hazardous waste shall hold permit from Ministry of Environment and DG of Land Transportation. Plantation shall have a record of hazardous waste given to the collectors. </t>
  </si>
  <si>
    <t>1. Procedure refer to environmental and human friendly waste management and utilization activities.
2. Procedure is approved by the authorized management in the company. 
3. Evidence of reception and socialization of procedure to the accountable party in the company.</t>
  </si>
  <si>
    <t xml:space="preserve">There shall be procedure and implementations of chemical utilization mitigation for pest/ weeds spraying activities and fertilizing approved by authorized company management with reception receipt of procedure from the accountable party. </t>
  </si>
  <si>
    <t xml:space="preserve">4.6.4 </t>
  </si>
  <si>
    <t>Personal Protection Equipments (Alat Pelindung Diri) which are still functional and according to each worker’s allocation shall be provided.</t>
  </si>
  <si>
    <t xml:space="preserve">All heavy equipment owned by the company which are used for operational activities shall have Equipment and Machinery License Certificate (Surat Izin Alat) and the operators shall hold Operator License Certificate (Surat Izin Operator). </t>
  </si>
  <si>
    <t>There shall be fire prevention and control procedures and its implementations, that has been approved by the authorized management of the company and receipt of documents by the plantation fire prevention team as evidence.</t>
  </si>
  <si>
    <t>There shall be fire monitoring and response implementation document, also documents on supervision and maintenance towards firefighting infrastructure and facilities that reported periodically to the relevant institutions</t>
  </si>
  <si>
    <t>There shall be record of inventory, monitoring, and calculation of GHG sources.</t>
  </si>
  <si>
    <t>There shall be mitigation procedure and implementations for GHG emission with written approval from the authorized Company management, and have reception receipt of procedure from the accountable company person. Procedure shall be socialized to workers.</t>
  </si>
  <si>
    <t>There shall be fire monitoring and response implementation document, also documents on supervision and maintenance towards firefighting infrastructure and facilities that reported periodically to the relevant institutions.</t>
  </si>
  <si>
    <t>Female workers are not allowed to perform a job that may endanger the health and safety of their reproduction function and themselves.</t>
  </si>
  <si>
    <t>1.  List of hazardous waste stored in hazardous waste Temporary Storage.
2. Hazardous waste allocation inside hazardous waste Temporary Storage in accordance with applicable standards.
3. Non-hazardous waste management and utilization system.
4. Storing period of toxic and hazardous waste materials in temporary storage is in accordance with applicable regulations.</t>
  </si>
  <si>
    <t>Adequate personnel, procedure, and resources to implement Occupational Health and Safety (OHS) in the working location shall be available.</t>
  </si>
  <si>
    <r>
      <t xml:space="preserve">1. IPAL functions well (no leaks, waste pond is not overflow, etc.) 
2. Permit for using POME as fertilizer in Land Application if POM has Land Application program. (permit is still valid and the amount of flat bed at the field is the same with the one stated on the permit). This permit is required only if mill uses POME in land application.
3. Report of waste water quality standard at the outlet is in accordance with applicable regulation (both for Land Application and discharging to the river or sea)
</t>
    </r>
    <r>
      <rPr>
        <sz val="11"/>
        <color rgb="FF00B0F0"/>
        <rFont val="Calibri"/>
        <family val="2"/>
        <scheme val="minor"/>
      </rPr>
      <t xml:space="preserve">
</t>
    </r>
  </si>
  <si>
    <r>
      <t xml:space="preserve">1. Procedure is developed based on the capability of the company and implemented accordingly.
2. Procedure is approved by authorized management in the company.
3. Procedure is received by accountable officer for preventing and controlling fire.
</t>
    </r>
    <r>
      <rPr>
        <sz val="11"/>
        <rFont val="Calibri"/>
        <family val="2"/>
        <scheme val="minor"/>
      </rPr>
      <t/>
    </r>
  </si>
  <si>
    <t>Recruitment procedure or mechanism with its implementation that supports equal job opportunity and employees’ development shall be available.</t>
  </si>
  <si>
    <t>1.  Procedure clearly describes to support equal job opportunity and employees’ development.
2. Procedure is implemented accordily</t>
  </si>
  <si>
    <t>1. OHS policy is socialized to workers. 
2. Procedure regarding OHS at the workplace. 
3. Procedure is implemented accordingly
4. OHS Development Committee and its secretariate must be a certifed General OHS expert.
5. Records of OHS team training.</t>
  </si>
  <si>
    <t>1. Productivity improvement program for surrounding communities' plantations. 
2. Evidence and the result of the program implementation.</t>
  </si>
  <si>
    <t>1. Programs to preserve local wisdom 
2. Evidence and the result of the program implementation.</t>
  </si>
  <si>
    <t>1. Programs to improve livelihood, economic and social level of surrounding communities.  
2. Evidence and the result of the program implementation.</t>
  </si>
  <si>
    <r>
      <t xml:space="preserve">Recruitment procedure or mechanism </t>
    </r>
    <r>
      <rPr>
        <sz val="11"/>
        <rFont val="Calibri"/>
        <family val="2"/>
        <scheme val="minor"/>
      </rPr>
      <t>with its implementations</t>
    </r>
    <r>
      <rPr>
        <sz val="11"/>
        <color theme="1"/>
        <rFont val="Calibri"/>
        <family val="2"/>
        <scheme val="minor"/>
      </rPr>
      <t xml:space="preserve"> that supports equal job opportunity and employees’ development shall be available.</t>
    </r>
  </si>
  <si>
    <r>
      <t xml:space="preserve">1.  Procedure clearly describes to support equal job opportunity and employees’ development.
</t>
    </r>
    <r>
      <rPr>
        <sz val="11"/>
        <rFont val="Calibri"/>
        <family val="2"/>
        <scheme val="minor"/>
      </rPr>
      <t>2. Procedure is implemtented accordingly.</t>
    </r>
    <r>
      <rPr>
        <sz val="11"/>
        <color theme="1"/>
        <rFont val="Calibri"/>
        <family val="2"/>
        <scheme val="minor"/>
      </rPr>
      <t xml:space="preserve">
</t>
    </r>
  </si>
  <si>
    <r>
      <t xml:space="preserve">There shall be mitigation procedure </t>
    </r>
    <r>
      <rPr>
        <sz val="11"/>
        <rFont val="Calibri"/>
        <family val="2"/>
        <scheme val="minor"/>
      </rPr>
      <t>and its implementation</t>
    </r>
    <r>
      <rPr>
        <sz val="11"/>
        <color theme="1"/>
        <rFont val="Calibri"/>
        <family val="2"/>
        <scheme val="minor"/>
      </rPr>
      <t xml:space="preserve"> for GHG emission with written approval from the authorized Company management, and have reception receipt of procedure from the accountable company person. Procedure shall be socialized to workers.</t>
    </r>
  </si>
  <si>
    <r>
      <t xml:space="preserve">There shall be fire prevention and control procedures </t>
    </r>
    <r>
      <rPr>
        <sz val="11"/>
        <rFont val="Calibri"/>
        <family val="2"/>
        <scheme val="minor"/>
      </rPr>
      <t>and its implementation</t>
    </r>
    <r>
      <rPr>
        <sz val="11"/>
        <color theme="1"/>
        <rFont val="Calibri"/>
        <family val="2"/>
        <scheme val="minor"/>
      </rPr>
      <t>, that has been approved by the authorized management of the company and receipt of documents by the plantation fire prevention team as evidence.</t>
    </r>
  </si>
  <si>
    <r>
      <t>1. IPAL functions well (no leaks, waste pond is not overflow, etc.) 
2. Permit for using POME as fertilizer in Land Application (permit is still valid and the amount of flat bed at the field is the same with the one stated on the permit).</t>
    </r>
    <r>
      <rPr>
        <sz val="11"/>
        <color rgb="FF00B0F0"/>
        <rFont val="Calibri"/>
        <family val="2"/>
        <scheme val="minor"/>
      </rPr>
      <t xml:space="preserve"> </t>
    </r>
    <r>
      <rPr>
        <sz val="11"/>
        <rFont val="Calibri"/>
        <family val="2"/>
        <scheme val="minor"/>
      </rPr>
      <t>This permit is required only if mill uses POME in land application.</t>
    </r>
    <r>
      <rPr>
        <sz val="11"/>
        <color theme="1"/>
        <rFont val="Calibri"/>
        <family val="2"/>
        <scheme val="minor"/>
      </rPr>
      <t xml:space="preserve">
3. Report of waste water quality standard at the outlet is in accordance with applicable regulation (both for Land Application and discharging to the river or sea)
</t>
    </r>
    <r>
      <rPr>
        <sz val="11"/>
        <color rgb="FF00B0F0"/>
        <rFont val="Calibri"/>
        <family val="2"/>
        <scheme val="minor"/>
      </rPr>
      <t xml:space="preserve">
</t>
    </r>
  </si>
  <si>
    <r>
      <t xml:space="preserve">1.  No deforestation policy is socialized to related parties.
2.  No deforestation policy is stated inside Procedure of Land Clearing.
</t>
    </r>
    <r>
      <rPr>
        <sz val="11"/>
        <rFont val="Calibri"/>
        <family val="2"/>
        <scheme val="minor"/>
      </rPr>
      <t>3.  Implementation evidence of Land Clearing procedure, such as no land clearing in a slope are &gt;40%, no burning for land clearing, no land clearing in protected area.</t>
    </r>
  </si>
  <si>
    <r>
      <t xml:space="preserve">1. Procedure for planting and upkeepig in peatland in accordance with applicable regulation.
2. Procedure is received by appointed officer in the company.
</t>
    </r>
    <r>
      <rPr>
        <sz val="11"/>
        <rFont val="Calibri"/>
        <family val="2"/>
        <scheme val="minor"/>
      </rPr>
      <t>3. Procedure is implemented accordingly.</t>
    </r>
  </si>
  <si>
    <r>
      <t xml:space="preserve">1. Water level measurement report on peatland using pziometer </t>
    </r>
    <r>
      <rPr>
        <sz val="11"/>
        <rFont val="Calibri"/>
        <family val="2"/>
        <scheme val="minor"/>
      </rPr>
      <t xml:space="preserve">at 40-60 cm height below land surface from the center of peatland and board gauge at 50-70 cm below land surface from water canal.
2. Random check water level measurement report with the actual condition at the field. </t>
    </r>
    <r>
      <rPr>
        <sz val="11"/>
        <color theme="1"/>
        <rFont val="Calibri"/>
        <family val="2"/>
        <scheme val="minor"/>
      </rPr>
      <t xml:space="preserve">
</t>
    </r>
  </si>
  <si>
    <r>
      <t xml:space="preserve">1. Procedure is developed based </t>
    </r>
    <r>
      <rPr>
        <sz val="11"/>
        <rFont val="Calibri"/>
        <family val="2"/>
        <scheme val="minor"/>
      </rPr>
      <t>on the</t>
    </r>
    <r>
      <rPr>
        <sz val="11"/>
        <color theme="1"/>
        <rFont val="Calibri"/>
        <family val="2"/>
        <scheme val="minor"/>
      </rPr>
      <t xml:space="preserve"> capability of the company and </t>
    </r>
    <r>
      <rPr>
        <sz val="11"/>
        <rFont val="Calibri"/>
        <family val="2"/>
        <scheme val="minor"/>
      </rPr>
      <t>implemented accordingly.</t>
    </r>
    <r>
      <rPr>
        <sz val="11"/>
        <color theme="1"/>
        <rFont val="Calibri"/>
        <family val="2"/>
        <scheme val="minor"/>
      </rPr>
      <t xml:space="preserve">
2. Procedure is approved by authorized management in the company.
3. Procedure is received by accountable officer for preventing and controlling fire.
</t>
    </r>
    <r>
      <rPr>
        <sz val="11"/>
        <rFont val="Calibri"/>
        <family val="2"/>
        <scheme val="minor"/>
      </rPr>
      <t xml:space="preserve">4. Map of identification result of fire prone areas. 
</t>
    </r>
  </si>
  <si>
    <r>
      <t xml:space="preserve">1. Procedure is approved by authorized management in the company.
2. Evidence of procedure socialization to workers.
3. Evidence of procedure is received by accountable officer in the company.
</t>
    </r>
    <r>
      <rPr>
        <sz val="11"/>
        <rFont val="Calibri"/>
        <family val="2"/>
        <scheme val="minor"/>
      </rPr>
      <t>4. Procedure is implemented accordingly.</t>
    </r>
    <r>
      <rPr>
        <sz val="11"/>
        <color theme="1"/>
        <rFont val="Calibri"/>
        <family val="2"/>
        <scheme val="minor"/>
      </rPr>
      <t xml:space="preserve">
</t>
    </r>
  </si>
  <si>
    <r>
      <t xml:space="preserve">1. Procedure is approved by authorized management in the company.
2. Evidence of the procedure has been socialized to the users. 
3. Evidence of the procedure has been received by the users.
</t>
    </r>
    <r>
      <rPr>
        <sz val="11"/>
        <rFont val="Calibri"/>
        <family val="2"/>
        <scheme val="minor"/>
      </rPr>
      <t>4. Procedure is implemented accordingly.</t>
    </r>
  </si>
  <si>
    <r>
      <t xml:space="preserve">There shall be </t>
    </r>
    <r>
      <rPr>
        <sz val="11"/>
        <rFont val="Calibri"/>
        <family val="2"/>
        <scheme val="minor"/>
      </rPr>
      <t xml:space="preserve">procedure and implementations </t>
    </r>
    <r>
      <rPr>
        <sz val="11"/>
        <color theme="1"/>
        <rFont val="Calibri"/>
        <family val="2"/>
        <scheme val="minor"/>
      </rPr>
      <t xml:space="preserve">of chemical utilization mitigation for pest/ weeds spraying activities and fertilizing approved by authorized company management with reception receipt of procedure from the accountable party. </t>
    </r>
  </si>
  <si>
    <t xml:space="preserve">1. Productivity improvement program for surrounding communities' plantations. 
2. Evidence and the result of the program implementation </t>
  </si>
  <si>
    <t xml:space="preserve">1. Programs to preserve local wisdom 
2. Evidence and the result of the program implementation.
</t>
  </si>
  <si>
    <t>1. Procedure is approved by authorized management in the company.
2. Evidence of the procedure has been socialized to the users. 
3. Evidence of the procedure has been received by the users.
4. Procedure is implemented accordingly.</t>
  </si>
  <si>
    <t>1. OHS policy is socialized to workers. 
2. Procedure regarding OHS at the workplace. 
3. Procedure is implemented accordingly
4. OHS Development Committee and its secretariate must be a certifed General OHS expert. (This point is applicable only if the plantation has &gt;100 workers)
5. Records of OHS team training.</t>
  </si>
  <si>
    <t>0-3 / 5 = 0 
    4 / 5 = 1
    5 / 5 = 2
or if workers &lt;100:
0-2 / 4 = 0 
    3 / 4 = 1
    4 / 4 = 2</t>
  </si>
  <si>
    <t>Fill out</t>
  </si>
  <si>
    <t>0-2 / 4 = 0
    3 / 4 = 1
    4 / 4=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</si>
</sst>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i/>
      <sz val="11"/>
      <color theme="1"/>
      <name val="Calibri"/>
      <family val="2"/>
      <scheme val="minor"/>
    </font>
    <font>
      <sz val="11"/>
      <color rgb="FFFF0000"/>
      <name val="Calibri"/>
      <family val="2"/>
      <scheme val="minor"/>
    </font>
    <font>
      <sz val="11"/>
      <color rgb="FF00B0F0"/>
      <name val="Calibri"/>
      <family val="2"/>
      <scheme val="minor"/>
    </font>
    <font>
      <b/>
      <sz val="11"/>
      <name val="Calibri"/>
      <family val="2"/>
      <scheme val="minor"/>
    </font>
    <font>
      <sz val="8"/>
      <color theme="1"/>
      <name val="Calibri"/>
      <family val="2"/>
      <scheme val="minor"/>
    </font>
  </fonts>
  <fills count="7">
    <fill>
      <patternFill patternType="none"/>
    </fill>
    <fill>
      <patternFill patternType="gray125"/>
    </fill>
    <fill>
      <patternFill patternType="solid">
        <fgColor theme="2" tint="-0.249977111117893"/>
        <bgColor indexed="64"/>
      </patternFill>
    </fill>
    <fill>
      <patternFill patternType="solid">
        <fgColor rgb="FF92D050"/>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0" fillId="0" borderId="0" xfId="0" applyAlignment="1">
      <alignment horizontal="left" vertical="top" wrapText="1"/>
    </xf>
    <xf numFmtId="0" fontId="0" fillId="0" borderId="3" xfId="0" applyBorder="1" applyAlignment="1">
      <alignment horizontal="left" vertical="top"/>
    </xf>
    <xf numFmtId="0" fontId="0" fillId="0" borderId="3" xfId="0" applyBorder="1" applyAlignment="1">
      <alignment horizontal="left" vertical="top" wrapText="1"/>
    </xf>
    <xf numFmtId="0" fontId="0" fillId="0" borderId="1" xfId="0" applyBorder="1" applyAlignment="1">
      <alignment horizontal="left" vertical="top" wrapText="1"/>
    </xf>
    <xf numFmtId="9" fontId="0" fillId="0" borderId="3" xfId="1" applyNumberFormat="1" applyFont="1" applyBorder="1" applyAlignment="1">
      <alignment horizontal="center" vertical="top" wrapText="1"/>
    </xf>
    <xf numFmtId="0" fontId="0" fillId="0" borderId="3" xfId="0" applyBorder="1" applyAlignment="1">
      <alignment horizontal="center" vertical="top"/>
    </xf>
    <xf numFmtId="9" fontId="0" fillId="0" borderId="3" xfId="1" applyFont="1" applyBorder="1" applyAlignment="1">
      <alignment horizontal="center" vertical="top"/>
    </xf>
    <xf numFmtId="0" fontId="0" fillId="0" borderId="0" xfId="0" applyAlignment="1">
      <alignment horizontal="left" vertical="top"/>
    </xf>
    <xf numFmtId="0" fontId="0" fillId="0" borderId="0" xfId="0" applyAlignment="1">
      <alignment horizontal="center"/>
    </xf>
    <xf numFmtId="0" fontId="2" fillId="2" borderId="3" xfId="0" applyFont="1" applyFill="1" applyBorder="1" applyAlignment="1">
      <alignment horizontal="center" vertical="center"/>
    </xf>
    <xf numFmtId="0" fontId="2" fillId="3" borderId="0" xfId="0" applyFont="1" applyFill="1"/>
    <xf numFmtId="0" fontId="0" fillId="3" borderId="0" xfId="0" applyFill="1"/>
    <xf numFmtId="0" fontId="0" fillId="0" borderId="3" xfId="0" applyBorder="1"/>
    <xf numFmtId="9" fontId="0" fillId="0" borderId="3" xfId="0" applyNumberFormat="1" applyBorder="1"/>
    <xf numFmtId="9" fontId="0" fillId="0" borderId="3" xfId="1" applyFont="1" applyBorder="1"/>
    <xf numFmtId="0" fontId="0" fillId="0" borderId="3" xfId="0" applyBorder="1" applyAlignment="1">
      <alignment horizontal="center"/>
    </xf>
    <xf numFmtId="9" fontId="2" fillId="4" borderId="3" xfId="1" applyFont="1" applyFill="1" applyBorder="1"/>
    <xf numFmtId="9" fontId="0" fillId="0" borderId="3" xfId="1" applyFont="1" applyBorder="1" applyAlignment="1">
      <alignment horizontal="center" vertical="top" wrapText="1"/>
    </xf>
    <xf numFmtId="0" fontId="3" fillId="0" borderId="3" xfId="0" applyFont="1" applyBorder="1" applyAlignment="1">
      <alignment horizontal="left" vertical="top" wrapText="1"/>
    </xf>
    <xf numFmtId="0" fontId="0" fillId="0" borderId="3" xfId="0" applyBorder="1" applyAlignment="1">
      <alignment vertical="top"/>
    </xf>
    <xf numFmtId="0" fontId="0" fillId="0" borderId="3" xfId="0" applyBorder="1" applyAlignment="1">
      <alignment vertical="top" wrapText="1"/>
    </xf>
    <xf numFmtId="0" fontId="0" fillId="0" borderId="3" xfId="0" applyFont="1" applyBorder="1" applyAlignment="1">
      <alignment vertical="top" wrapText="1"/>
    </xf>
    <xf numFmtId="0" fontId="2" fillId="4" borderId="3" xfId="0" applyFont="1" applyFill="1" applyBorder="1" applyAlignment="1">
      <alignment horizontal="right" vertical="top" wrapText="1"/>
    </xf>
    <xf numFmtId="9" fontId="2" fillId="4" borderId="3" xfId="1" applyFont="1" applyFill="1" applyBorder="1" applyAlignment="1">
      <alignment horizontal="center" vertical="top" wrapText="1"/>
    </xf>
    <xf numFmtId="9" fontId="2" fillId="4" borderId="3" xfId="0" applyNumberFormat="1" applyFont="1" applyFill="1" applyBorder="1" applyAlignment="1">
      <alignment horizontal="center" vertical="top" wrapText="1"/>
    </xf>
    <xf numFmtId="0" fontId="2" fillId="4" borderId="3" xfId="0" applyFont="1" applyFill="1" applyBorder="1" applyAlignment="1">
      <alignment horizontal="center"/>
    </xf>
    <xf numFmtId="9" fontId="2" fillId="4" borderId="3" xfId="1" applyFont="1" applyFill="1" applyBorder="1" applyAlignment="1">
      <alignment horizontal="center"/>
    </xf>
    <xf numFmtId="9" fontId="2" fillId="4" borderId="3" xfId="1" applyFont="1" applyFill="1" applyBorder="1" applyAlignment="1">
      <alignment horizontal="center" vertical="top"/>
    </xf>
    <xf numFmtId="9" fontId="2" fillId="4" borderId="3" xfId="0" applyNumberFormat="1" applyFont="1" applyFill="1" applyBorder="1" applyAlignment="1">
      <alignment horizontal="center"/>
    </xf>
    <xf numFmtId="9" fontId="2" fillId="4" borderId="3" xfId="0" applyNumberFormat="1" applyFont="1" applyFill="1" applyBorder="1" applyAlignment="1">
      <alignment horizontal="center" vertical="top"/>
    </xf>
    <xf numFmtId="0" fontId="2" fillId="4" borderId="3" xfId="0" applyFont="1" applyFill="1" applyBorder="1" applyAlignment="1">
      <alignment horizontal="right"/>
    </xf>
    <xf numFmtId="0" fontId="2" fillId="2" borderId="7" xfId="0" applyFont="1" applyFill="1" applyBorder="1" applyAlignment="1">
      <alignment horizontal="center" vertical="center"/>
    </xf>
    <xf numFmtId="0" fontId="0" fillId="0" borderId="4" xfId="0" applyBorder="1" applyAlignment="1">
      <alignment horizontal="left" vertical="top" wrapText="1"/>
    </xf>
    <xf numFmtId="0" fontId="0" fillId="0" borderId="4" xfId="0" applyBorder="1" applyAlignment="1">
      <alignment horizontal="left" vertical="top"/>
    </xf>
    <xf numFmtId="0" fontId="2" fillId="4" borderId="3" xfId="0" applyFont="1" applyFill="1" applyBorder="1" applyAlignment="1">
      <alignment horizontal="right"/>
    </xf>
    <xf numFmtId="0" fontId="3" fillId="0" borderId="0" xfId="0" applyFont="1" applyAlignment="1">
      <alignment horizontal="left" vertical="top" wrapText="1"/>
    </xf>
    <xf numFmtId="0" fontId="0" fillId="0" borderId="3" xfId="0" applyFill="1" applyBorder="1"/>
    <xf numFmtId="0" fontId="2" fillId="0" borderId="3" xfId="0" applyFont="1" applyFill="1" applyBorder="1" applyAlignment="1">
      <alignment horizontal="right" vertical="top" wrapText="1"/>
    </xf>
    <xf numFmtId="9" fontId="2" fillId="0" borderId="3" xfId="0" applyNumberFormat="1" applyFont="1" applyFill="1" applyBorder="1" applyAlignment="1">
      <alignment horizontal="center"/>
    </xf>
    <xf numFmtId="0" fontId="2" fillId="0" borderId="3" xfId="0" applyFont="1" applyFill="1" applyBorder="1" applyAlignment="1">
      <alignment horizontal="center"/>
    </xf>
    <xf numFmtId="0" fontId="2" fillId="4" borderId="3" xfId="0" applyFont="1" applyFill="1" applyBorder="1" applyAlignment="1">
      <alignment horizontal="center" vertical="top"/>
    </xf>
    <xf numFmtId="0" fontId="0" fillId="0" borderId="4" xfId="0" applyBorder="1" applyAlignment="1">
      <alignment horizontal="left" vertical="top" wrapText="1"/>
    </xf>
    <xf numFmtId="0" fontId="0" fillId="0" borderId="4" xfId="0" applyBorder="1" applyAlignment="1">
      <alignment horizontal="left" vertical="top"/>
    </xf>
    <xf numFmtId="0" fontId="2" fillId="4" borderId="3" xfId="0" applyFont="1" applyFill="1" applyBorder="1" applyAlignment="1">
      <alignment horizontal="right"/>
    </xf>
    <xf numFmtId="0" fontId="2" fillId="2" borderId="7" xfId="0" applyFont="1" applyFill="1" applyBorder="1" applyAlignment="1">
      <alignment horizontal="center" vertical="center" wrapText="1"/>
    </xf>
    <xf numFmtId="9" fontId="0" fillId="0" borderId="3" xfId="1" applyFont="1" applyFill="1" applyBorder="1" applyAlignment="1">
      <alignment horizontal="center" vertical="top"/>
    </xf>
    <xf numFmtId="0" fontId="0" fillId="0" borderId="3" xfId="0" applyFill="1" applyBorder="1" applyAlignment="1">
      <alignment horizontal="left" vertical="top"/>
    </xf>
    <xf numFmtId="0" fontId="0" fillId="0" borderId="3" xfId="0" applyFill="1" applyBorder="1" applyAlignment="1">
      <alignment horizontal="left" vertical="top" wrapText="1"/>
    </xf>
    <xf numFmtId="0" fontId="0" fillId="0" borderId="3" xfId="0" applyFill="1" applyBorder="1" applyAlignment="1">
      <alignment vertical="top"/>
    </xf>
    <xf numFmtId="0" fontId="0" fillId="0" borderId="4" xfId="0" applyBorder="1" applyAlignment="1">
      <alignment horizontal="left" vertical="top"/>
    </xf>
    <xf numFmtId="0" fontId="0" fillId="0" borderId="4" xfId="0" applyBorder="1" applyAlignment="1">
      <alignment horizontal="left" vertical="top" wrapText="1"/>
    </xf>
    <xf numFmtId="0" fontId="0" fillId="0" borderId="3" xfId="0" applyFont="1" applyFill="1" applyBorder="1" applyAlignment="1">
      <alignment horizontal="left" vertical="top" wrapText="1"/>
    </xf>
    <xf numFmtId="0" fontId="0" fillId="0" borderId="4" xfId="0" applyBorder="1"/>
    <xf numFmtId="0" fontId="2" fillId="5" borderId="3" xfId="0" applyFont="1" applyFill="1" applyBorder="1" applyAlignment="1">
      <alignment horizontal="center" vertical="center" wrapText="1"/>
    </xf>
    <xf numFmtId="0" fontId="0" fillId="5" borderId="3" xfId="0" applyFill="1" applyBorder="1" applyAlignment="1">
      <alignment horizontal="center" vertical="top"/>
    </xf>
    <xf numFmtId="0" fontId="2" fillId="5" borderId="3" xfId="0" applyFont="1" applyFill="1" applyBorder="1" applyAlignment="1">
      <alignment horizontal="center" vertical="top"/>
    </xf>
    <xf numFmtId="0" fontId="2" fillId="5" borderId="3" xfId="0" applyFont="1" applyFill="1" applyBorder="1" applyAlignment="1">
      <alignment horizontal="center" vertical="center"/>
    </xf>
    <xf numFmtId="0" fontId="0" fillId="5" borderId="3" xfId="0" applyFill="1" applyBorder="1"/>
    <xf numFmtId="0" fontId="0" fillId="5" borderId="3" xfId="0" applyFont="1" applyFill="1" applyBorder="1" applyAlignment="1">
      <alignment horizontal="center" vertical="top"/>
    </xf>
    <xf numFmtId="0" fontId="0" fillId="5" borderId="3" xfId="0" applyFill="1" applyBorder="1" applyAlignment="1">
      <alignment wrapText="1"/>
    </xf>
    <xf numFmtId="0" fontId="7" fillId="5" borderId="3" xfId="0" applyFont="1" applyFill="1" applyBorder="1" applyAlignment="1">
      <alignment horizontal="center" vertical="center"/>
    </xf>
    <xf numFmtId="0" fontId="3" fillId="5" borderId="3" xfId="0" applyFont="1" applyFill="1" applyBorder="1"/>
    <xf numFmtId="0" fontId="2" fillId="5" borderId="0" xfId="0" applyFont="1" applyFill="1" applyAlignment="1">
      <alignment horizont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wrapText="1"/>
    </xf>
    <xf numFmtId="0" fontId="0" fillId="0" borderId="6" xfId="0" applyBorder="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4" borderId="3" xfId="0" applyFont="1" applyFill="1" applyBorder="1" applyAlignment="1">
      <alignment horizontal="right"/>
    </xf>
    <xf numFmtId="0" fontId="0" fillId="0" borderId="4" xfId="0" applyBorder="1" applyAlignment="1">
      <alignment horizontal="center" vertical="top"/>
    </xf>
    <xf numFmtId="0" fontId="0" fillId="0" borderId="6" xfId="0" applyBorder="1" applyAlignment="1">
      <alignment horizontal="center" vertical="top"/>
    </xf>
    <xf numFmtId="0" fontId="0" fillId="0" borderId="5" xfId="0" applyBorder="1" applyAlignment="1">
      <alignment horizontal="center" vertical="top"/>
    </xf>
    <xf numFmtId="0" fontId="0" fillId="6" borderId="0" xfId="0" applyFill="1"/>
    <xf numFmtId="0" fontId="8" fillId="6" borderId="0" xfId="0" applyFont="1"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13605</xdr:colOff>
      <xdr:row>0</xdr:row>
      <xdr:rowOff>0</xdr:rowOff>
    </xdr:from>
    <xdr:to>
      <xdr:col>6</xdr:col>
      <xdr:colOff>246528</xdr:colOff>
      <xdr:row>28</xdr:row>
      <xdr:rowOff>28575</xdr:rowOff>
    </xdr:to>
    <xdr:pic>
      <xdr:nvPicPr>
        <xdr:cNvPr id="2" name="Picture 1">
          <a:extLst>
            <a:ext uri="{FF2B5EF4-FFF2-40B4-BE49-F238E27FC236}">
              <a16:creationId xmlns:a16="http://schemas.microsoft.com/office/drawing/2014/main" id="{94157360-BB3F-4086-948A-9CAEC520CE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5" y="0"/>
          <a:ext cx="3890523" cy="5362575"/>
        </a:xfrm>
        <a:prstGeom prst="rect">
          <a:avLst/>
        </a:prstGeom>
      </xdr:spPr>
    </xdr:pic>
    <xdr:clientData/>
  </xdr:twoCellAnchor>
  <xdr:twoCellAnchor>
    <xdr:from>
      <xdr:col>6</xdr:col>
      <xdr:colOff>448234</xdr:colOff>
      <xdr:row>0</xdr:row>
      <xdr:rowOff>134470</xdr:rowOff>
    </xdr:from>
    <xdr:to>
      <xdr:col>13</xdr:col>
      <xdr:colOff>605116</xdr:colOff>
      <xdr:row>6</xdr:row>
      <xdr:rowOff>134471</xdr:rowOff>
    </xdr:to>
    <xdr:sp macro="" textlink="">
      <xdr:nvSpPr>
        <xdr:cNvPr id="3" name="Text Box 1">
          <a:extLst>
            <a:ext uri="{FF2B5EF4-FFF2-40B4-BE49-F238E27FC236}">
              <a16:creationId xmlns:a16="http://schemas.microsoft.com/office/drawing/2014/main" id="{9FDD8190-5CEC-4B82-AA3F-B5BF1F358609}"/>
            </a:ext>
          </a:extLst>
        </xdr:cNvPr>
        <xdr:cNvSpPr txBox="1">
          <a:spLocks noChangeArrowheads="1"/>
        </xdr:cNvSpPr>
      </xdr:nvSpPr>
      <xdr:spPr bwMode="auto">
        <a:xfrm>
          <a:off x="4105834" y="134470"/>
          <a:ext cx="4424082" cy="1143001"/>
        </a:xfrm>
        <a:prstGeom prst="rect">
          <a:avLst/>
        </a:prstGeom>
        <a:solidFill>
          <a:schemeClr val="accent6">
            <a:lumMod val="75000"/>
          </a:schemeClr>
        </a:solidFill>
        <a:ln w="9525">
          <a:solidFill>
            <a:srgbClr val="000000"/>
          </a:solidFill>
          <a:miter lim="800000"/>
          <a:headEnd/>
          <a:tailEnd/>
        </a:ln>
      </xdr:spPr>
      <xdr:txBody>
        <a:bodyPr vertOverflow="clip" wrap="square" lIns="27432" tIns="22860" rIns="0" bIns="0" anchor="t" upright="1"/>
        <a:lstStyle/>
        <a:p>
          <a:pPr algn="just" rtl="0">
            <a:defRPr sz="1000"/>
          </a:pPr>
          <a:r>
            <a:rPr lang="en-US" sz="800" b="0" i="0" u="none" strike="noStrike" baseline="0">
              <a:solidFill>
                <a:schemeClr val="bg1"/>
              </a:solidFill>
              <a:latin typeface="Calibri"/>
              <a:cs typeface="Calibri"/>
            </a:rPr>
            <a:t>The A-Report provides a set of a Key Performance Indicators (KPI) that represent the key factors needed to assess sustainable practices. The A-Report covers three elements: an assessment checklist, a score-calculation system, and a report template.</a:t>
          </a:r>
        </a:p>
        <a:p>
          <a:pPr algn="just" rtl="0">
            <a:defRPr sz="1000"/>
          </a:pPr>
          <a:endParaRPr lang="en-US" sz="800" b="0" i="0" u="none" strike="noStrike" baseline="0">
            <a:solidFill>
              <a:schemeClr val="bg1"/>
            </a:solidFill>
            <a:latin typeface="Calibri"/>
            <a:cs typeface="Calibri"/>
          </a:endParaRPr>
        </a:p>
        <a:p>
          <a:pPr algn="just" rtl="0">
            <a:defRPr sz="1000"/>
          </a:pPr>
          <a:r>
            <a:rPr lang="en-US" sz="800" b="0" i="0" u="none" strike="noStrike" baseline="0">
              <a:solidFill>
                <a:schemeClr val="bg1"/>
              </a:solidFill>
              <a:latin typeface="Calibri"/>
              <a:cs typeface="Calibri"/>
            </a:rPr>
            <a:t>The A-Report is voluntary and is intended to aid private companies in the implementation of their sustainability commitments. It can also serve as simulation model to help private companies familiarize themselves with the sustainability standards that are currently applied in the palm oil sector (e.g., Roundtable on Sustainable Palm Oil (RSPO), Indonesia Sustainable Palm Oil (ISPO), etc.).</a:t>
          </a:r>
        </a:p>
      </xdr:txBody>
    </xdr:sp>
    <xdr:clientData/>
  </xdr:twoCellAnchor>
  <xdr:twoCellAnchor>
    <xdr:from>
      <xdr:col>6</xdr:col>
      <xdr:colOff>392205</xdr:colOff>
      <xdr:row>20</xdr:row>
      <xdr:rowOff>100853</xdr:rowOff>
    </xdr:from>
    <xdr:to>
      <xdr:col>14</xdr:col>
      <xdr:colOff>33617</xdr:colOff>
      <xdr:row>24</xdr:row>
      <xdr:rowOff>78441</xdr:rowOff>
    </xdr:to>
    <xdr:sp macro="" textlink="">
      <xdr:nvSpPr>
        <xdr:cNvPr id="4" name="Rectangle: Rounded Corners 3">
          <a:extLst>
            <a:ext uri="{FF2B5EF4-FFF2-40B4-BE49-F238E27FC236}">
              <a16:creationId xmlns:a16="http://schemas.microsoft.com/office/drawing/2014/main" id="{44C397C8-3C2D-4C6D-AE87-7D6970A9E545}"/>
            </a:ext>
          </a:extLst>
        </xdr:cNvPr>
        <xdr:cNvSpPr/>
      </xdr:nvSpPr>
      <xdr:spPr>
        <a:xfrm>
          <a:off x="4049805" y="3910853"/>
          <a:ext cx="4518212" cy="739588"/>
        </a:xfrm>
        <a:prstGeom prst="round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i="0" u="none" strike="noStrike">
              <a:solidFill>
                <a:sysClr val="windowText" lastClr="000000"/>
              </a:solidFill>
              <a:effectLst/>
              <a:latin typeface="+mn-lt"/>
              <a:ea typeface="+mn-ea"/>
              <a:cs typeface="+mn-cs"/>
            </a:rPr>
            <a:t>DISCLAIMER</a:t>
          </a:r>
          <a:r>
            <a:rPr lang="en-US" sz="800">
              <a:solidFill>
                <a:sysClr val="windowText" lastClr="000000"/>
              </a:solidFill>
            </a:rPr>
            <a:t> </a:t>
          </a:r>
        </a:p>
        <a:p>
          <a:pPr algn="l"/>
          <a:endParaRPr lang="en-US" sz="800">
            <a:solidFill>
              <a:sysClr val="windowText" lastClr="000000"/>
            </a:solidFill>
          </a:endParaRPr>
        </a:p>
        <a:p>
          <a:pPr algn="l"/>
          <a:r>
            <a:rPr lang="en-US" sz="500" i="0">
              <a:solidFill>
                <a:sysClr val="windowText" lastClr="000000"/>
              </a:solidFill>
            </a:rPr>
            <a:t>This document is made possible by the generous support of the American people through the United States Agency for International Development (USAID). The contents are the responsibility of Winrock International and do not necessarily reflect the views of USAID, the United States Government or Winrock International.  </a:t>
          </a:r>
        </a:p>
        <a:p>
          <a:pPr algn="l"/>
          <a:endParaRPr lang="en-US" sz="500" i="0">
            <a:solidFill>
              <a:sysClr val="windowText" lastClr="000000"/>
            </a:solidFill>
          </a:endParaRPr>
        </a:p>
        <a:p>
          <a:pPr algn="l"/>
          <a:r>
            <a:rPr lang="en-US" sz="500" i="0">
              <a:solidFill>
                <a:sysClr val="windowText" lastClr="000000"/>
              </a:solidFill>
            </a:rPr>
            <a:t>Dokumen ini dibuat atas bantuan rakyat Amerika melalui United State Agency for International Development (USAID). Isi menjadi tanggung jawab Winrock International dan tidak mencerminkan pandangan USAID, Pemerintah Amerika Serikat atau Winrock International.</a:t>
          </a:r>
        </a:p>
      </xdr:txBody>
    </xdr:sp>
    <xdr:clientData/>
  </xdr:twoCellAnchor>
  <xdr:twoCellAnchor>
    <xdr:from>
      <xdr:col>6</xdr:col>
      <xdr:colOff>425822</xdr:colOff>
      <xdr:row>7</xdr:row>
      <xdr:rowOff>33618</xdr:rowOff>
    </xdr:from>
    <xdr:to>
      <xdr:col>13</xdr:col>
      <xdr:colOff>605116</xdr:colOff>
      <xdr:row>13</xdr:row>
      <xdr:rowOff>123265</xdr:rowOff>
    </xdr:to>
    <xdr:sp macro="" textlink="">
      <xdr:nvSpPr>
        <xdr:cNvPr id="5" name="Text Box 3">
          <a:extLst>
            <a:ext uri="{FF2B5EF4-FFF2-40B4-BE49-F238E27FC236}">
              <a16:creationId xmlns:a16="http://schemas.microsoft.com/office/drawing/2014/main" id="{A97CBC5A-5CAA-48C4-9349-5698EFF5E89A}"/>
            </a:ext>
          </a:extLst>
        </xdr:cNvPr>
        <xdr:cNvSpPr txBox="1">
          <a:spLocks noChangeArrowheads="1"/>
        </xdr:cNvSpPr>
      </xdr:nvSpPr>
      <xdr:spPr bwMode="auto">
        <a:xfrm>
          <a:off x="4083422" y="1367118"/>
          <a:ext cx="4446494" cy="1232647"/>
        </a:xfrm>
        <a:prstGeom prst="rect">
          <a:avLst/>
        </a:prstGeom>
        <a:solidFill>
          <a:schemeClr val="accent6"/>
        </a:solidFill>
        <a:ln w="9525">
          <a:solidFill>
            <a:srgbClr val="000000"/>
          </a:solidFill>
          <a:miter lim="800000"/>
          <a:headEnd/>
          <a:tailEnd/>
        </a:ln>
      </xdr:spPr>
      <xdr:txBody>
        <a:bodyPr vertOverflow="clip" wrap="square" lIns="27432" tIns="22860" rIns="0" bIns="0" anchor="t" upright="1"/>
        <a:lstStyle/>
        <a:p>
          <a:pPr algn="just" rtl="0">
            <a:defRPr sz="1000"/>
          </a:pPr>
          <a:r>
            <a:rPr lang="en-US" sz="800" b="0" i="0" u="none" strike="noStrike" baseline="0">
              <a:solidFill>
                <a:schemeClr val="bg1"/>
              </a:solidFill>
              <a:latin typeface="Calibri"/>
              <a:cs typeface="Calibri"/>
            </a:rPr>
            <a:t>A-Report menyediakan satu set alat penilaian dalam bentuk sistem Indikator Kinerja Kunci (IKK) yang mewakili faktor kunci yang dibutuhkan untuk menilai praktik berkelanjutan. A-Report mencakup tiga elemen: daftar periksa penilaian, sistem perhitungan skor, dan format laporan.</a:t>
          </a:r>
        </a:p>
        <a:p>
          <a:pPr algn="just" rtl="0">
            <a:defRPr sz="1000"/>
          </a:pPr>
          <a:endParaRPr lang="en-US" sz="800" b="0" i="0" u="none" strike="noStrike" baseline="0">
            <a:solidFill>
              <a:schemeClr val="bg1"/>
            </a:solidFill>
            <a:latin typeface="Calibri"/>
            <a:cs typeface="Calibri"/>
          </a:endParaRPr>
        </a:p>
        <a:p>
          <a:pPr algn="just" rtl="0">
            <a:defRPr sz="1000"/>
          </a:pPr>
          <a:r>
            <a:rPr lang="en-US" sz="800" b="0" i="0" u="none" strike="noStrike" baseline="0">
              <a:solidFill>
                <a:schemeClr val="bg1"/>
              </a:solidFill>
              <a:latin typeface="Calibri"/>
              <a:cs typeface="Calibri"/>
            </a:rPr>
            <a:t>A-Report bersifat sukarela dan dimaksudkan untuk membantu perusahaan swasta dalam mengimplementasikan komitmen keberlanjutan mereka. Ini juga dapat berfung si sebagai model simulasi untuk membantu perusahaan swasta membiasakan diri de ngan standar keberlanjutan yang saat ini diterapkan di sektor kelapa sawit (misalnya, Roundtable on Sustainable Palm Oil (RSPO), Indonesia Sustainable Palm Oil (ISPO), dll.).</a:t>
          </a:r>
        </a:p>
      </xdr:txBody>
    </xdr:sp>
    <xdr:clientData/>
  </xdr:twoCellAnchor>
  <xdr:twoCellAnchor>
    <xdr:from>
      <xdr:col>10</xdr:col>
      <xdr:colOff>324971</xdr:colOff>
      <xdr:row>15</xdr:row>
      <xdr:rowOff>123265</xdr:rowOff>
    </xdr:from>
    <xdr:to>
      <xdr:col>13</xdr:col>
      <xdr:colOff>593911</xdr:colOff>
      <xdr:row>18</xdr:row>
      <xdr:rowOff>168088</xdr:rowOff>
    </xdr:to>
    <xdr:sp macro="" textlink="">
      <xdr:nvSpPr>
        <xdr:cNvPr id="6" name="Rectangle 5">
          <a:extLst>
            <a:ext uri="{FF2B5EF4-FFF2-40B4-BE49-F238E27FC236}">
              <a16:creationId xmlns:a16="http://schemas.microsoft.com/office/drawing/2014/main" id="{0036F064-B49D-4BEB-BC6A-7FC360A047B2}"/>
            </a:ext>
          </a:extLst>
        </xdr:cNvPr>
        <xdr:cNvSpPr/>
      </xdr:nvSpPr>
      <xdr:spPr>
        <a:xfrm>
          <a:off x="6376147" y="2980765"/>
          <a:ext cx="2084293" cy="616323"/>
        </a:xfrm>
        <a:prstGeom prst="rect">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ANNEX 8</a:t>
          </a:r>
        </a:p>
        <a:p>
          <a:pPr algn="ctr"/>
          <a:r>
            <a:rPr lang="en-US" sz="1000" b="1" u="none"/>
            <a:t>Score Measurement</a:t>
          </a:r>
          <a:r>
            <a:rPr lang="en-US" sz="1000" b="1" u="none" baseline="0"/>
            <a:t> Templete</a:t>
          </a:r>
        </a:p>
        <a:p>
          <a:pPr algn="ctr"/>
          <a:endParaRPr lang="en-US" sz="8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FT\Documents\BRANDS\WILMAR%20PROJECT%20EXT%20SUPPLIER\Sawita%20jaya\PO%20traceability%20assessment%20report%20template_v2_Mar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Phoebe%20Chong\AppData\Local\Microsoft\Windows\Temporary%20Internet%20Files\Content.Outlook\MPA1GRC9\doc%20resources\templates\report_essai1_VB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FT\ASSESSMENT\ASSESSMENT%20TEMPLATE\GUIDELINES%20CHECKLIST\Assessment%20report%20New%20Alignment%20INA%20MAY%2025%20April%202016%20(with%20Lvl%202-3%20Highlighted)-For%20Filling%20it%20Guideline%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raorg-my.sharepoint.com/Users/djatmiko/OneDrive%20-%20Rainforest%20Alliance/RA/PALM%20OIL/IPOP/KPI/KPI%20Draft1/KPI%20Draft%201%20revis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Phoebe%20Chong\AppData\Local\Microsoft\Windows\Temporary%20Internet%20Files\Content.Outlook\MPA1GRC9\Nestle\RSG%20assessment%20tools\RSG_Assessment_Protocol_palm_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TFT\Documents\BRANDS\WILMAR%20PROJECT%20EXT%20SUPPLIER\Sawita%20jaya\PKS%20%20PT%20Sawita%20Jaya%20Lau%20Pakam%20rev%20ar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DO NOT Change"/>
      <sheetName val="Context"/>
      <sheetName val="Entity description"/>
      <sheetName val="Scope"/>
      <sheetName val="Facility Profile"/>
      <sheetName val="Assessment summary"/>
      <sheetName val="CAR Plan"/>
      <sheetName val="Assessment report"/>
      <sheetName val="Supply chain PO"/>
      <sheetName val="Supply chain PKO"/>
      <sheetName val="Instructions for SC tabs"/>
      <sheetName val="drop down menu"/>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sheetData sheetId="11">
        <row r="2">
          <cell r="C2" t="str">
            <v>critical</v>
          </cell>
          <cell r="K2" t="str">
            <v>RSPO MB/SG</v>
          </cell>
          <cell r="Q2" t="str">
            <v>PO mill</v>
          </cell>
          <cell r="S2" t="str">
            <v>FFB</v>
          </cell>
          <cell r="U2" t="str">
            <v>CPO</v>
          </cell>
          <cell r="W2" t="str">
            <v>Nestle</v>
          </cell>
        </row>
        <row r="3">
          <cell r="C3" t="str">
            <v>minor</v>
          </cell>
          <cell r="K3" t="str">
            <v>RSPO MB</v>
          </cell>
          <cell r="Q3" t="str">
            <v>PK Crusher</v>
          </cell>
          <cell r="S3" t="str">
            <v>kernel</v>
          </cell>
          <cell r="U3" t="str">
            <v>CPKO</v>
          </cell>
          <cell r="W3" t="str">
            <v>Wilmar</v>
          </cell>
        </row>
        <row r="4">
          <cell r="C4" t="str">
            <v>recom</v>
          </cell>
          <cell r="K4" t="str">
            <v>RSPO SG</v>
          </cell>
          <cell r="Q4" t="str">
            <v>bulking</v>
          </cell>
          <cell r="S4" t="str">
            <v>CPO</v>
          </cell>
          <cell r="U4" t="str">
            <v>RBDPO</v>
          </cell>
          <cell r="W4" t="str">
            <v>Neste Oil</v>
          </cell>
        </row>
        <row r="5">
          <cell r="C5" t="str">
            <v>compliant</v>
          </cell>
          <cell r="K5" t="str">
            <v>RSPO SG/IP</v>
          </cell>
          <cell r="Q5" t="str">
            <v>refinery</v>
          </cell>
          <cell r="S5" t="str">
            <v>CPKO</v>
          </cell>
          <cell r="U5" t="str">
            <v>RBD Olein</v>
          </cell>
          <cell r="W5" t="str">
            <v>Ferrero's charter</v>
          </cell>
        </row>
        <row r="6">
          <cell r="C6" t="str">
            <v>not evaluated</v>
          </cell>
          <cell r="K6" t="str">
            <v>RSPO IP</v>
          </cell>
          <cell r="S6" t="str">
            <v>RBDPO</v>
          </cell>
          <cell r="U6" t="str">
            <v>RBD Stearin</v>
          </cell>
        </row>
        <row r="7">
          <cell r="C7" t="str">
            <v>none</v>
          </cell>
          <cell r="K7" t="str">
            <v>ISCC</v>
          </cell>
          <cell r="S7" t="str">
            <v>RBD Olein</v>
          </cell>
          <cell r="U7" t="str">
            <v>Palm mid-fraction</v>
          </cell>
        </row>
        <row r="8">
          <cell r="K8" t="str">
            <v>ISO 14001</v>
          </cell>
          <cell r="S8" t="str">
            <v>RBD Stearin</v>
          </cell>
          <cell r="U8" t="str">
            <v>Stearin</v>
          </cell>
        </row>
        <row r="9">
          <cell r="K9" t="str">
            <v>OSHAS</v>
          </cell>
          <cell r="S9" t="str">
            <v>Palm mid-fraction</v>
          </cell>
          <cell r="U9" t="str">
            <v>Olein</v>
          </cell>
        </row>
        <row r="10">
          <cell r="S10" t="str">
            <v>Stearin</v>
          </cell>
          <cell r="U10" t="str">
            <v>HPKO</v>
          </cell>
        </row>
        <row r="11">
          <cell r="S11" t="str">
            <v>Olein</v>
          </cell>
          <cell r="U11" t="str">
            <v>HPK Olein</v>
          </cell>
        </row>
        <row r="12">
          <cell r="S12" t="str">
            <v>HPKO</v>
          </cell>
          <cell r="U12" t="str">
            <v>Soap noodle</v>
          </cell>
        </row>
        <row r="13">
          <cell r="S13" t="str">
            <v>HPK Olein</v>
          </cell>
          <cell r="U13" t="str">
            <v>Soap chips</v>
          </cell>
        </row>
        <row r="14">
          <cell r="U14" t="str">
            <v>Fatty acids</v>
          </cell>
        </row>
        <row r="15">
          <cell r="U15" t="str">
            <v>Glycerol</v>
          </cell>
        </row>
        <row r="16">
          <cell r="U16" t="str">
            <v>Margarine</v>
          </cell>
        </row>
        <row r="17">
          <cell r="U17" t="str">
            <v>Shortening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C assessment report"/>
      <sheetName val="drop down menu"/>
      <sheetName val="report_essai1_VBA"/>
    </sheetNames>
    <sheetDataSet>
      <sheetData sheetId="0"/>
      <sheetData sheetId="1">
        <row r="2">
          <cell r="A2" t="str">
            <v>Refinery/Mill/Bukling</v>
          </cell>
        </row>
        <row r="3">
          <cell r="A3" t="str">
            <v>RSPO certified Estate</v>
          </cell>
        </row>
        <row r="4">
          <cell r="A4" t="str">
            <v>Non certified Estate</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report"/>
      <sheetName val="drop down menu"/>
    </sheetNames>
    <sheetDataSet>
      <sheetData sheetId="0"/>
      <sheetData sheetId="1">
        <row r="2">
          <cell r="A2" t="str">
            <v>Refinery/Mill/Bukling</v>
          </cell>
          <cell r="W2" t="str">
            <v>Nestle</v>
          </cell>
        </row>
        <row r="3">
          <cell r="A3" t="str">
            <v>RSPO certified Estate</v>
          </cell>
          <cell r="W3" t="str">
            <v>Wilmar</v>
          </cell>
        </row>
        <row r="4">
          <cell r="A4" t="str">
            <v>Non certified Estate</v>
          </cell>
          <cell r="W4" t="str">
            <v>Neste Oil</v>
          </cell>
        </row>
        <row r="5">
          <cell r="W5" t="str">
            <v>Ferrero's charter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report"/>
      <sheetName val="Assessment report (2)"/>
      <sheetName val="KPI Revised-ENG"/>
      <sheetName val="KPI Revised+Guide"/>
      <sheetName val="KPI Revised-INA+Guide"/>
      <sheetName val="KPI SH-INA+Guide "/>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any &amp; Product Info "/>
      <sheetName val="1. Legal Compliance"/>
      <sheetName val="2. Labour practices"/>
      <sheetName val="3. Conversion of nat.vegetation"/>
      <sheetName val="4. Environmental impacts"/>
      <sheetName val="5. Creation of shared value"/>
      <sheetName val="Use of the checklists"/>
    </sheetNames>
    <sheetDataSet>
      <sheetData sheetId="0">
        <row r="51">
          <cell r="A51" t="str">
            <v>no gap</v>
          </cell>
        </row>
        <row r="52">
          <cell r="A52" t="str">
            <v>Minor</v>
          </cell>
        </row>
        <row r="53">
          <cell r="A53" t="str">
            <v>Major</v>
          </cell>
        </row>
        <row r="54">
          <cell r="A54" t="str">
            <v>Critical</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DO NOT CHANGE"/>
      <sheetName val="Context"/>
      <sheetName val="Entity description"/>
      <sheetName val="Scope"/>
      <sheetName val="Assessment summary"/>
      <sheetName val="CAR Plan"/>
      <sheetName val="Assessment report"/>
      <sheetName val="drop down menu"/>
      <sheetName val="Sheet1"/>
    </sheetNames>
    <sheetDataSet>
      <sheetData sheetId="0"/>
      <sheetData sheetId="1"/>
      <sheetData sheetId="2"/>
      <sheetData sheetId="3"/>
      <sheetData sheetId="4"/>
      <sheetData sheetId="5"/>
      <sheetData sheetId="6"/>
      <sheetData sheetId="7">
        <row r="2">
          <cell r="O2" t="str">
            <v>yes</v>
          </cell>
        </row>
        <row r="3">
          <cell r="O3" t="str">
            <v>no</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zoomScale="85" zoomScaleNormal="85" workbookViewId="0">
      <selection activeCell="T11" sqref="T11"/>
    </sheetView>
  </sheetViews>
  <sheetFormatPr defaultRowHeight="15" x14ac:dyDescent="0.25"/>
  <cols>
    <col min="1" max="16384" width="9.140625" style="78"/>
  </cols>
  <sheetData>
    <row r="1" spans="1:6" x14ac:dyDescent="0.25">
      <c r="A1"/>
      <c r="B1"/>
      <c r="C1"/>
      <c r="D1"/>
      <c r="E1"/>
      <c r="F1"/>
    </row>
    <row r="2" spans="1:6" x14ac:dyDescent="0.25">
      <c r="A2"/>
      <c r="B2"/>
      <c r="C2"/>
      <c r="D2"/>
      <c r="E2"/>
      <c r="F2"/>
    </row>
    <row r="3" spans="1:6" x14ac:dyDescent="0.25">
      <c r="A3"/>
      <c r="B3"/>
      <c r="C3"/>
      <c r="D3"/>
      <c r="E3"/>
      <c r="F3"/>
    </row>
    <row r="4" spans="1:6" x14ac:dyDescent="0.25">
      <c r="A4"/>
      <c r="B4"/>
      <c r="C4"/>
      <c r="D4"/>
      <c r="E4"/>
      <c r="F4"/>
    </row>
    <row r="5" spans="1:6" x14ac:dyDescent="0.25">
      <c r="A5"/>
      <c r="B5"/>
      <c r="C5"/>
      <c r="D5"/>
      <c r="E5"/>
      <c r="F5"/>
    </row>
    <row r="6" spans="1:6" x14ac:dyDescent="0.25">
      <c r="A6"/>
      <c r="B6"/>
      <c r="C6"/>
      <c r="D6"/>
      <c r="E6"/>
      <c r="F6"/>
    </row>
    <row r="7" spans="1:6" x14ac:dyDescent="0.25">
      <c r="A7"/>
      <c r="B7"/>
      <c r="C7"/>
      <c r="D7"/>
      <c r="E7"/>
      <c r="F7"/>
    </row>
    <row r="8" spans="1:6" x14ac:dyDescent="0.25">
      <c r="A8"/>
      <c r="B8"/>
      <c r="C8"/>
      <c r="D8"/>
      <c r="E8"/>
      <c r="F8"/>
    </row>
    <row r="9" spans="1:6" x14ac:dyDescent="0.25">
      <c r="A9"/>
      <c r="B9"/>
      <c r="C9"/>
      <c r="D9"/>
      <c r="E9"/>
      <c r="F9"/>
    </row>
    <row r="10" spans="1:6" x14ac:dyDescent="0.25">
      <c r="A10"/>
      <c r="B10"/>
      <c r="C10"/>
      <c r="D10"/>
      <c r="E10"/>
      <c r="F10"/>
    </row>
    <row r="11" spans="1:6" x14ac:dyDescent="0.25">
      <c r="A11"/>
      <c r="B11"/>
      <c r="C11"/>
      <c r="D11"/>
      <c r="E11"/>
      <c r="F11"/>
    </row>
    <row r="12" spans="1:6" x14ac:dyDescent="0.25">
      <c r="A12"/>
      <c r="B12"/>
      <c r="C12"/>
      <c r="D12"/>
      <c r="E12"/>
      <c r="F12"/>
    </row>
    <row r="13" spans="1:6" x14ac:dyDescent="0.25">
      <c r="A13"/>
      <c r="B13"/>
      <c r="C13"/>
      <c r="D13"/>
      <c r="E13"/>
      <c r="F13"/>
    </row>
    <row r="14" spans="1:6" x14ac:dyDescent="0.25">
      <c r="A14"/>
      <c r="B14"/>
      <c r="C14"/>
      <c r="D14"/>
      <c r="E14"/>
      <c r="F14"/>
    </row>
    <row r="15" spans="1:6" x14ac:dyDescent="0.25">
      <c r="A15"/>
      <c r="B15"/>
      <c r="C15"/>
      <c r="D15"/>
      <c r="E15"/>
      <c r="F15"/>
    </row>
    <row r="16" spans="1:6" x14ac:dyDescent="0.25">
      <c r="A16"/>
      <c r="B16"/>
      <c r="C16"/>
      <c r="D16"/>
      <c r="E16"/>
      <c r="F16"/>
    </row>
    <row r="17" spans="1:8" x14ac:dyDescent="0.25">
      <c r="A17"/>
      <c r="B17"/>
      <c r="C17"/>
      <c r="D17"/>
      <c r="E17"/>
      <c r="F17"/>
    </row>
    <row r="18" spans="1:8" x14ac:dyDescent="0.25">
      <c r="A18"/>
      <c r="B18"/>
      <c r="C18"/>
      <c r="D18"/>
      <c r="E18"/>
      <c r="F18"/>
    </row>
    <row r="19" spans="1:8" x14ac:dyDescent="0.25">
      <c r="A19"/>
      <c r="B19"/>
      <c r="C19"/>
      <c r="D19"/>
      <c r="E19"/>
      <c r="F19"/>
    </row>
    <row r="20" spans="1:8" x14ac:dyDescent="0.25">
      <c r="A20"/>
      <c r="B20"/>
      <c r="C20"/>
      <c r="D20"/>
      <c r="E20"/>
      <c r="F20"/>
    </row>
    <row r="21" spans="1:8" x14ac:dyDescent="0.25">
      <c r="A21"/>
      <c r="B21"/>
      <c r="C21"/>
      <c r="D21"/>
      <c r="E21"/>
      <c r="F21"/>
    </row>
    <row r="22" spans="1:8" x14ac:dyDescent="0.25">
      <c r="A22"/>
      <c r="B22"/>
      <c r="C22"/>
      <c r="D22"/>
      <c r="E22"/>
      <c r="F22"/>
      <c r="H22" s="79"/>
    </row>
    <row r="23" spans="1:8" x14ac:dyDescent="0.25">
      <c r="A23"/>
      <c r="B23"/>
      <c r="C23"/>
      <c r="D23"/>
      <c r="E23"/>
      <c r="F23"/>
      <c r="H23" s="79"/>
    </row>
    <row r="24" spans="1:8" x14ac:dyDescent="0.25">
      <c r="A24"/>
      <c r="B24"/>
      <c r="C24"/>
      <c r="D24"/>
      <c r="E24"/>
      <c r="F24"/>
    </row>
    <row r="25" spans="1:8" x14ac:dyDescent="0.25">
      <c r="A25"/>
      <c r="B25"/>
      <c r="C25"/>
      <c r="D25"/>
      <c r="E25"/>
      <c r="F25"/>
    </row>
    <row r="26" spans="1:8" x14ac:dyDescent="0.25">
      <c r="A26"/>
      <c r="B26"/>
      <c r="C26"/>
      <c r="D26"/>
      <c r="E26"/>
      <c r="F26"/>
    </row>
    <row r="27" spans="1:8" x14ac:dyDescent="0.25">
      <c r="A27"/>
      <c r="B27"/>
      <c r="C27"/>
      <c r="D27"/>
      <c r="E27"/>
      <c r="F2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opLeftCell="D1" zoomScale="80" zoomScaleNormal="80" workbookViewId="0">
      <pane xSplit="4" ySplit="2" topLeftCell="H3" activePane="bottomRight" state="frozen"/>
      <selection activeCell="D1" sqref="D1"/>
      <selection pane="topRight" activeCell="H1" sqref="H1"/>
      <selection pane="bottomLeft" activeCell="D3" sqref="D3"/>
      <selection pane="bottomRight" activeCell="K1" sqref="K1"/>
    </sheetView>
  </sheetViews>
  <sheetFormatPr defaultRowHeight="15" x14ac:dyDescent="0.25"/>
  <cols>
    <col min="1" max="1" width="10.7109375" hidden="1" customWidth="1"/>
    <col min="2" max="2" width="2.7109375" hidden="1" customWidth="1"/>
    <col min="3" max="3" width="28" hidden="1" customWidth="1"/>
    <col min="4" max="4" width="5.5703125" customWidth="1"/>
    <col min="5" max="5" width="28.28515625" customWidth="1"/>
    <col min="6" max="6" width="5.42578125" customWidth="1"/>
    <col min="7" max="7" width="45.28515625" customWidth="1"/>
    <col min="8" max="8" width="13.5703125" style="9" customWidth="1"/>
    <col min="9" max="9" width="12.140625" style="9" customWidth="1"/>
    <col min="11" max="11" width="27.5703125" customWidth="1"/>
    <col min="13" max="13" width="64.140625" customWidth="1"/>
    <col min="14" max="14" width="18.7109375" customWidth="1"/>
  </cols>
  <sheetData>
    <row r="1" spans="1:14" x14ac:dyDescent="0.25">
      <c r="I1" s="63" t="s">
        <v>446</v>
      </c>
      <c r="K1" s="63" t="s">
        <v>446</v>
      </c>
    </row>
    <row r="2" spans="1:14" ht="30" x14ac:dyDescent="0.25">
      <c r="A2" t="s">
        <v>0</v>
      </c>
      <c r="B2" s="70" t="s">
        <v>1</v>
      </c>
      <c r="C2" s="71"/>
      <c r="D2" s="72" t="s">
        <v>117</v>
      </c>
      <c r="E2" s="73"/>
      <c r="F2" s="72" t="s">
        <v>122</v>
      </c>
      <c r="G2" s="73"/>
      <c r="H2" s="10" t="s">
        <v>10</v>
      </c>
      <c r="I2" s="54" t="s">
        <v>9</v>
      </c>
      <c r="J2" s="10" t="s">
        <v>2</v>
      </c>
      <c r="K2" s="57" t="s">
        <v>115</v>
      </c>
      <c r="M2" s="32" t="s">
        <v>125</v>
      </c>
      <c r="N2" s="32" t="s">
        <v>368</v>
      </c>
    </row>
    <row r="3" spans="1:14" ht="111" customHeight="1" x14ac:dyDescent="0.25">
      <c r="A3" s="1" t="s">
        <v>3</v>
      </c>
      <c r="B3" s="2">
        <v>1</v>
      </c>
      <c r="C3" s="4" t="s">
        <v>4</v>
      </c>
      <c r="D3" s="66" t="s">
        <v>5</v>
      </c>
      <c r="E3" s="64" t="s">
        <v>151</v>
      </c>
      <c r="F3" s="2" t="s">
        <v>6</v>
      </c>
      <c r="G3" s="3" t="s">
        <v>152</v>
      </c>
      <c r="H3" s="5">
        <f>100%/2</f>
        <v>0.5</v>
      </c>
      <c r="I3" s="55"/>
      <c r="J3" s="7">
        <f>H3*I3/2</f>
        <v>0</v>
      </c>
      <c r="K3" s="58"/>
      <c r="M3" s="1" t="s">
        <v>154</v>
      </c>
      <c r="N3" s="1" t="s">
        <v>138</v>
      </c>
    </row>
    <row r="4" spans="1:14" ht="91.5" customHeight="1" x14ac:dyDescent="0.25">
      <c r="B4" s="2"/>
      <c r="C4" s="4"/>
      <c r="D4" s="67"/>
      <c r="E4" s="65"/>
      <c r="F4" s="2" t="s">
        <v>7</v>
      </c>
      <c r="G4" s="3" t="s">
        <v>153</v>
      </c>
      <c r="H4" s="5">
        <f>100%/2</f>
        <v>0.5</v>
      </c>
      <c r="I4" s="55"/>
      <c r="J4" s="7">
        <f>H4*I4/2</f>
        <v>0</v>
      </c>
      <c r="K4" s="58"/>
      <c r="M4" s="1" t="s">
        <v>155</v>
      </c>
      <c r="N4" s="1" t="s">
        <v>138</v>
      </c>
    </row>
    <row r="5" spans="1:14" ht="15" customHeight="1" x14ac:dyDescent="0.25">
      <c r="B5" s="8"/>
      <c r="C5" s="1"/>
      <c r="D5" s="2"/>
      <c r="E5" s="3"/>
      <c r="F5" s="2"/>
      <c r="G5" s="23" t="s">
        <v>8</v>
      </c>
      <c r="H5" s="25">
        <f>SUM(H3:H4)</f>
        <v>1</v>
      </c>
      <c r="I5" s="56"/>
      <c r="J5" s="25">
        <f>SUM(J3:J4)</f>
        <v>0</v>
      </c>
      <c r="K5" s="58"/>
    </row>
    <row r="6" spans="1:14" ht="75" customHeight="1" x14ac:dyDescent="0.25">
      <c r="B6" s="8"/>
      <c r="C6" s="1"/>
      <c r="D6" s="66" t="s">
        <v>11</v>
      </c>
      <c r="E6" s="64" t="s">
        <v>156</v>
      </c>
      <c r="F6" s="2" t="s">
        <v>12</v>
      </c>
      <c r="G6" s="3" t="s">
        <v>157</v>
      </c>
      <c r="H6" s="18">
        <f t="shared" ref="H6:H11" si="0">100%/6</f>
        <v>0.16666666666666666</v>
      </c>
      <c r="I6" s="55"/>
      <c r="J6" s="7">
        <f t="shared" ref="J6:J11" si="1">H6*I6/2</f>
        <v>0</v>
      </c>
      <c r="K6" s="58"/>
      <c r="M6" s="1" t="s">
        <v>159</v>
      </c>
      <c r="N6" s="1" t="s">
        <v>139</v>
      </c>
    </row>
    <row r="7" spans="1:14" ht="75" customHeight="1" x14ac:dyDescent="0.25">
      <c r="B7" s="8"/>
      <c r="C7" s="1"/>
      <c r="D7" s="69"/>
      <c r="E7" s="68"/>
      <c r="F7" s="2" t="s">
        <v>13</v>
      </c>
      <c r="G7" s="3" t="s">
        <v>158</v>
      </c>
      <c r="H7" s="18">
        <f t="shared" si="0"/>
        <v>0.16666666666666666</v>
      </c>
      <c r="I7" s="55"/>
      <c r="J7" s="7">
        <f t="shared" si="1"/>
        <v>0</v>
      </c>
      <c r="K7" s="58"/>
      <c r="M7" s="1" t="s">
        <v>160</v>
      </c>
      <c r="N7" s="1" t="s">
        <v>134</v>
      </c>
    </row>
    <row r="8" spans="1:14" ht="92.25" customHeight="1" x14ac:dyDescent="0.25">
      <c r="B8" s="8"/>
      <c r="C8" s="1"/>
      <c r="D8" s="69"/>
      <c r="E8" s="68"/>
      <c r="F8" s="2" t="s">
        <v>14</v>
      </c>
      <c r="G8" s="3" t="s">
        <v>317</v>
      </c>
      <c r="H8" s="18">
        <f t="shared" si="0"/>
        <v>0.16666666666666666</v>
      </c>
      <c r="I8" s="55"/>
      <c r="J8" s="7">
        <f t="shared" si="1"/>
        <v>0</v>
      </c>
      <c r="K8" s="58"/>
      <c r="M8" s="1" t="s">
        <v>161</v>
      </c>
      <c r="N8" s="1" t="s">
        <v>140</v>
      </c>
    </row>
    <row r="9" spans="1:14" ht="122.25" customHeight="1" x14ac:dyDescent="0.25">
      <c r="B9" s="8"/>
      <c r="C9" s="1"/>
      <c r="D9" s="69"/>
      <c r="E9" s="68"/>
      <c r="F9" s="2" t="s">
        <v>15</v>
      </c>
      <c r="G9" s="3" t="s">
        <v>377</v>
      </c>
      <c r="H9" s="18">
        <f t="shared" si="0"/>
        <v>0.16666666666666666</v>
      </c>
      <c r="I9" s="55"/>
      <c r="J9" s="7">
        <f t="shared" si="1"/>
        <v>0</v>
      </c>
      <c r="K9" s="58"/>
      <c r="M9" s="1" t="s">
        <v>433</v>
      </c>
      <c r="N9" s="1" t="s">
        <v>141</v>
      </c>
    </row>
    <row r="10" spans="1:14" ht="91.5" customHeight="1" x14ac:dyDescent="0.25">
      <c r="B10" s="8"/>
      <c r="C10" s="1"/>
      <c r="D10" s="69"/>
      <c r="E10" s="68"/>
      <c r="F10" s="2" t="s">
        <v>16</v>
      </c>
      <c r="G10" s="3" t="s">
        <v>378</v>
      </c>
      <c r="H10" s="18">
        <f t="shared" si="0"/>
        <v>0.16666666666666666</v>
      </c>
      <c r="I10" s="55"/>
      <c r="J10" s="7">
        <f t="shared" si="1"/>
        <v>0</v>
      </c>
      <c r="K10" s="58"/>
      <c r="M10" s="1" t="s">
        <v>162</v>
      </c>
      <c r="N10" s="1" t="s">
        <v>142</v>
      </c>
    </row>
    <row r="11" spans="1:14" ht="159" customHeight="1" x14ac:dyDescent="0.25">
      <c r="B11" s="8"/>
      <c r="C11" s="1"/>
      <c r="D11" s="67"/>
      <c r="E11" s="65"/>
      <c r="F11" s="2" t="s">
        <v>17</v>
      </c>
      <c r="G11" s="3" t="s">
        <v>163</v>
      </c>
      <c r="H11" s="18">
        <f t="shared" si="0"/>
        <v>0.16666666666666666</v>
      </c>
      <c r="I11" s="55"/>
      <c r="J11" s="7">
        <f t="shared" si="1"/>
        <v>0</v>
      </c>
      <c r="K11" s="58"/>
      <c r="M11" s="1" t="s">
        <v>164</v>
      </c>
      <c r="N11" s="1" t="s">
        <v>143</v>
      </c>
    </row>
    <row r="12" spans="1:14" ht="15" customHeight="1" x14ac:dyDescent="0.25">
      <c r="B12" s="8"/>
      <c r="C12" s="1"/>
      <c r="D12" s="2"/>
      <c r="E12" s="3"/>
      <c r="F12" s="2"/>
      <c r="G12" s="23" t="s">
        <v>8</v>
      </c>
      <c r="H12" s="24">
        <f>SUM(H6:H11)</f>
        <v>0.99999999999999989</v>
      </c>
      <c r="I12" s="55"/>
      <c r="J12" s="24">
        <f>SUM(J6:J11)</f>
        <v>0</v>
      </c>
      <c r="K12" s="58"/>
    </row>
    <row r="13" spans="1:14" ht="90.75" customHeight="1" x14ac:dyDescent="0.25">
      <c r="B13" s="8"/>
      <c r="C13" s="1"/>
      <c r="D13" s="66" t="s">
        <v>18</v>
      </c>
      <c r="E13" s="64" t="s">
        <v>165</v>
      </c>
      <c r="F13" s="2" t="s">
        <v>19</v>
      </c>
      <c r="G13" s="3" t="s">
        <v>360</v>
      </c>
      <c r="H13" s="18">
        <f>100%/4</f>
        <v>0.25</v>
      </c>
      <c r="I13" s="55"/>
      <c r="J13" s="7">
        <f>H13*I13/2</f>
        <v>0</v>
      </c>
      <c r="K13" s="58"/>
      <c r="M13" s="1" t="s">
        <v>321</v>
      </c>
      <c r="N13" s="1" t="s">
        <v>130</v>
      </c>
    </row>
    <row r="14" spans="1:14" ht="94.5" customHeight="1" x14ac:dyDescent="0.25">
      <c r="B14" s="8"/>
      <c r="C14" s="1"/>
      <c r="D14" s="69"/>
      <c r="E14" s="68"/>
      <c r="F14" s="2" t="s">
        <v>20</v>
      </c>
      <c r="G14" s="3" t="s">
        <v>166</v>
      </c>
      <c r="H14" s="18">
        <f>100%/4</f>
        <v>0.25</v>
      </c>
      <c r="I14" s="55"/>
      <c r="J14" s="7">
        <f>H14*I14/2</f>
        <v>0</v>
      </c>
      <c r="K14" s="58"/>
      <c r="M14" s="1" t="s">
        <v>169</v>
      </c>
      <c r="N14" s="1" t="s">
        <v>144</v>
      </c>
    </row>
    <row r="15" spans="1:14" ht="90" customHeight="1" x14ac:dyDescent="0.25">
      <c r="B15" s="8"/>
      <c r="C15" s="1"/>
      <c r="D15" s="69"/>
      <c r="E15" s="68"/>
      <c r="F15" s="2" t="s">
        <v>21</v>
      </c>
      <c r="G15" s="3" t="s">
        <v>167</v>
      </c>
      <c r="H15" s="18">
        <f>100%/4</f>
        <v>0.25</v>
      </c>
      <c r="I15" s="55"/>
      <c r="J15" s="7">
        <f>H15*I15/2</f>
        <v>0</v>
      </c>
      <c r="K15" s="58"/>
      <c r="M15" s="1" t="s">
        <v>170</v>
      </c>
      <c r="N15" s="1" t="s">
        <v>144</v>
      </c>
    </row>
    <row r="16" spans="1:14" ht="75" customHeight="1" x14ac:dyDescent="0.25">
      <c r="B16" s="8"/>
      <c r="C16" s="1"/>
      <c r="D16" s="67"/>
      <c r="E16" s="65"/>
      <c r="F16" s="2" t="s">
        <v>22</v>
      </c>
      <c r="G16" s="3" t="s">
        <v>168</v>
      </c>
      <c r="H16" s="18">
        <f>100%/4</f>
        <v>0.25</v>
      </c>
      <c r="I16" s="55"/>
      <c r="J16" s="7">
        <f>H16*I16/2</f>
        <v>0</v>
      </c>
      <c r="K16" s="58"/>
      <c r="M16" s="1" t="s">
        <v>171</v>
      </c>
      <c r="N16" s="1" t="s">
        <v>145</v>
      </c>
    </row>
    <row r="17" spans="2:14" ht="15" customHeight="1" x14ac:dyDescent="0.25">
      <c r="B17" s="8"/>
      <c r="C17" s="1"/>
      <c r="D17" s="2"/>
      <c r="E17" s="3"/>
      <c r="F17" s="2"/>
      <c r="G17" s="23" t="s">
        <v>8</v>
      </c>
      <c r="H17" s="24">
        <f>SUM(H13:H16)</f>
        <v>1</v>
      </c>
      <c r="I17" s="56"/>
      <c r="J17" s="24">
        <f>SUM(J13:J16)</f>
        <v>0</v>
      </c>
      <c r="K17" s="58"/>
    </row>
    <row r="18" spans="2:14" ht="91.5" customHeight="1" x14ac:dyDescent="0.25">
      <c r="B18" s="8"/>
      <c r="C18" s="1"/>
      <c r="D18" s="66" t="s">
        <v>23</v>
      </c>
      <c r="E18" s="64" t="s">
        <v>172</v>
      </c>
      <c r="F18" s="2" t="s">
        <v>24</v>
      </c>
      <c r="G18" s="3" t="s">
        <v>173</v>
      </c>
      <c r="H18" s="18">
        <f>100%/2</f>
        <v>0.5</v>
      </c>
      <c r="I18" s="55"/>
      <c r="J18" s="7">
        <f>H18*I18/2</f>
        <v>0</v>
      </c>
      <c r="K18" s="58"/>
      <c r="M18" s="1" t="s">
        <v>183</v>
      </c>
      <c r="N18" s="1" t="s">
        <v>145</v>
      </c>
    </row>
    <row r="19" spans="2:14" ht="75" customHeight="1" x14ac:dyDescent="0.25">
      <c r="B19" s="8"/>
      <c r="C19" s="1"/>
      <c r="D19" s="67"/>
      <c r="E19" s="65"/>
      <c r="F19" s="2" t="s">
        <v>25</v>
      </c>
      <c r="G19" s="3" t="s">
        <v>174</v>
      </c>
      <c r="H19" s="18">
        <f>100%/2</f>
        <v>0.5</v>
      </c>
      <c r="I19" s="55"/>
      <c r="J19" s="7">
        <f>H19*I19/2</f>
        <v>0</v>
      </c>
      <c r="K19" s="58"/>
      <c r="M19" s="1" t="s">
        <v>175</v>
      </c>
      <c r="N19" s="1" t="s">
        <v>146</v>
      </c>
    </row>
    <row r="20" spans="2:14" ht="15" customHeight="1" x14ac:dyDescent="0.25">
      <c r="D20" s="3"/>
      <c r="E20" s="3"/>
      <c r="F20" s="2"/>
      <c r="G20" s="23" t="s">
        <v>8</v>
      </c>
      <c r="H20" s="25">
        <f>SUM(H18:H19)</f>
        <v>1</v>
      </c>
      <c r="I20" s="56"/>
      <c r="J20" s="25">
        <f>SUM(J18:J19)</f>
        <v>0</v>
      </c>
      <c r="K20" s="58"/>
    </row>
    <row r="21" spans="2:14" ht="75" customHeight="1" x14ac:dyDescent="0.25">
      <c r="D21" s="66" t="s">
        <v>26</v>
      </c>
      <c r="E21" s="64" t="s">
        <v>176</v>
      </c>
      <c r="F21" s="2" t="s">
        <v>27</v>
      </c>
      <c r="G21" s="3" t="s">
        <v>177</v>
      </c>
      <c r="H21" s="18">
        <f>100%/2</f>
        <v>0.5</v>
      </c>
      <c r="I21" s="55"/>
      <c r="J21" s="7">
        <f>H21*I21/2</f>
        <v>0</v>
      </c>
      <c r="K21" s="58"/>
      <c r="M21" s="36" t="s">
        <v>178</v>
      </c>
      <c r="N21" s="1" t="s">
        <v>130</v>
      </c>
    </row>
    <row r="22" spans="2:14" ht="75" customHeight="1" x14ac:dyDescent="0.25">
      <c r="D22" s="67"/>
      <c r="E22" s="65"/>
      <c r="F22" s="3" t="s">
        <v>28</v>
      </c>
      <c r="G22" s="3" t="s">
        <v>325</v>
      </c>
      <c r="H22" s="18">
        <f>100%/2</f>
        <v>0.5</v>
      </c>
      <c r="I22" s="55"/>
      <c r="J22" s="7">
        <f>H22*I22/2</f>
        <v>0</v>
      </c>
      <c r="K22" s="58"/>
      <c r="M22" s="1" t="s">
        <v>179</v>
      </c>
      <c r="N22" s="1" t="s">
        <v>146</v>
      </c>
    </row>
    <row r="23" spans="2:14" ht="15" customHeight="1" x14ac:dyDescent="0.25">
      <c r="D23" s="13"/>
      <c r="E23" s="13"/>
      <c r="F23" s="2"/>
      <c r="G23" s="23" t="s">
        <v>8</v>
      </c>
      <c r="H23" s="27">
        <f>SUM(H21:H22)</f>
        <v>1</v>
      </c>
      <c r="I23" s="56"/>
      <c r="J23" s="27">
        <f>SUM(J21:J22)</f>
        <v>0</v>
      </c>
      <c r="K23" s="58"/>
    </row>
    <row r="24" spans="2:14" ht="107.25" customHeight="1" x14ac:dyDescent="0.25">
      <c r="B24" s="1"/>
      <c r="C24" s="1"/>
      <c r="D24" s="64" t="s">
        <v>29</v>
      </c>
      <c r="E24" s="64" t="s">
        <v>180</v>
      </c>
      <c r="F24" s="3" t="s">
        <v>30</v>
      </c>
      <c r="G24" s="3" t="s">
        <v>405</v>
      </c>
      <c r="H24" s="18">
        <f>100%/4</f>
        <v>0.25</v>
      </c>
      <c r="I24" s="55"/>
      <c r="J24" s="7">
        <f>H24*I24/2</f>
        <v>0</v>
      </c>
      <c r="K24" s="58"/>
      <c r="M24" s="1" t="s">
        <v>434</v>
      </c>
      <c r="N24" s="1" t="s">
        <v>137</v>
      </c>
    </row>
    <row r="25" spans="2:14" ht="122.25" customHeight="1" x14ac:dyDescent="0.25">
      <c r="D25" s="68"/>
      <c r="E25" s="68"/>
      <c r="F25" s="2" t="s">
        <v>31</v>
      </c>
      <c r="G25" s="3" t="s">
        <v>186</v>
      </c>
      <c r="H25" s="18">
        <f>100%/4</f>
        <v>0.25</v>
      </c>
      <c r="I25" s="55"/>
      <c r="J25" s="7">
        <f>H25*I25/2</f>
        <v>0</v>
      </c>
      <c r="K25" s="58"/>
      <c r="M25" s="1" t="s">
        <v>187</v>
      </c>
      <c r="N25" s="1" t="s">
        <v>126</v>
      </c>
    </row>
    <row r="26" spans="2:14" ht="112.5" customHeight="1" x14ac:dyDescent="0.25">
      <c r="D26" s="68"/>
      <c r="E26" s="68"/>
      <c r="F26" s="2" t="s">
        <v>32</v>
      </c>
      <c r="G26" s="3" t="s">
        <v>181</v>
      </c>
      <c r="H26" s="18">
        <f>100%/4</f>
        <v>0.25</v>
      </c>
      <c r="I26" s="55"/>
      <c r="J26" s="7">
        <f>H26*I26/2</f>
        <v>0</v>
      </c>
      <c r="K26" s="58"/>
      <c r="M26" s="1" t="s">
        <v>188</v>
      </c>
      <c r="N26" s="1" t="s">
        <v>137</v>
      </c>
    </row>
    <row r="27" spans="2:14" ht="81.75" customHeight="1" x14ac:dyDescent="0.25">
      <c r="D27" s="65"/>
      <c r="E27" s="65"/>
      <c r="F27" s="2" t="s">
        <v>33</v>
      </c>
      <c r="G27" s="3" t="s">
        <v>182</v>
      </c>
      <c r="H27" s="18">
        <f>100%/4</f>
        <v>0.25</v>
      </c>
      <c r="I27" s="55"/>
      <c r="J27" s="7">
        <f>H27*I27/2</f>
        <v>0</v>
      </c>
      <c r="K27" s="58"/>
      <c r="M27" s="1" t="s">
        <v>329</v>
      </c>
      <c r="N27" s="1" t="s">
        <v>137</v>
      </c>
    </row>
    <row r="28" spans="2:14" ht="15" customHeight="1" x14ac:dyDescent="0.25">
      <c r="D28" s="2"/>
      <c r="E28" s="3"/>
      <c r="F28" s="2"/>
      <c r="G28" s="23" t="s">
        <v>8</v>
      </c>
      <c r="H28" s="24">
        <f>SUM(H24:H27)</f>
        <v>1</v>
      </c>
      <c r="I28" s="56"/>
      <c r="J28" s="24">
        <f>SUM(J24:J27)</f>
        <v>0</v>
      </c>
      <c r="K28" s="58"/>
    </row>
    <row r="29" spans="2:14" ht="72" customHeight="1" x14ac:dyDescent="0.25">
      <c r="D29" s="66" t="s">
        <v>34</v>
      </c>
      <c r="E29" s="64" t="s">
        <v>189</v>
      </c>
      <c r="F29" s="2" t="s">
        <v>35</v>
      </c>
      <c r="G29" s="3" t="s">
        <v>190</v>
      </c>
      <c r="H29" s="18">
        <f>100%/2</f>
        <v>0.5</v>
      </c>
      <c r="I29" s="55"/>
      <c r="J29" s="7">
        <f>H29*I29/2</f>
        <v>0</v>
      </c>
      <c r="K29" s="58"/>
      <c r="M29" s="1" t="s">
        <v>192</v>
      </c>
      <c r="N29" s="1" t="s">
        <v>128</v>
      </c>
    </row>
    <row r="30" spans="2:14" ht="75" customHeight="1" x14ac:dyDescent="0.25">
      <c r="D30" s="67"/>
      <c r="E30" s="65"/>
      <c r="F30" s="2" t="s">
        <v>36</v>
      </c>
      <c r="G30" s="3" t="s">
        <v>191</v>
      </c>
      <c r="H30" s="18">
        <f>100%/2</f>
        <v>0.5</v>
      </c>
      <c r="I30" s="55"/>
      <c r="J30" s="7">
        <f>H30*I30/2</f>
        <v>0</v>
      </c>
      <c r="K30" s="58"/>
      <c r="M30" s="1" t="s">
        <v>193</v>
      </c>
      <c r="N30" s="1" t="s">
        <v>128</v>
      </c>
    </row>
    <row r="31" spans="2:14" ht="15" customHeight="1" x14ac:dyDescent="0.25">
      <c r="D31" s="13"/>
      <c r="E31" s="13"/>
      <c r="F31" s="2"/>
      <c r="G31" s="23" t="s">
        <v>8</v>
      </c>
      <c r="H31" s="24">
        <f>SUM(H29:H30)</f>
        <v>1</v>
      </c>
      <c r="I31" s="55"/>
      <c r="J31" s="24">
        <f>SUM(J29:J30)</f>
        <v>0</v>
      </c>
      <c r="K31" s="58"/>
    </row>
    <row r="32" spans="2:14" ht="75" customHeight="1" x14ac:dyDescent="0.25">
      <c r="D32" s="66" t="s">
        <v>37</v>
      </c>
      <c r="E32" s="64" t="s">
        <v>194</v>
      </c>
      <c r="F32" s="2" t="s">
        <v>38</v>
      </c>
      <c r="G32" s="3" t="s">
        <v>195</v>
      </c>
      <c r="H32" s="18">
        <f>100%/4</f>
        <v>0.25</v>
      </c>
      <c r="I32" s="55"/>
      <c r="J32" s="7">
        <f>H32*I32/2</f>
        <v>0</v>
      </c>
      <c r="K32" s="58"/>
      <c r="M32" s="1" t="s">
        <v>435</v>
      </c>
      <c r="N32" s="1" t="s">
        <v>137</v>
      </c>
    </row>
    <row r="33" spans="4:14" ht="94.5" customHeight="1" x14ac:dyDescent="0.25">
      <c r="D33" s="69"/>
      <c r="E33" s="68"/>
      <c r="F33" s="2" t="s">
        <v>39</v>
      </c>
      <c r="G33" s="3" t="s">
        <v>196</v>
      </c>
      <c r="H33" s="18">
        <f>100%/4</f>
        <v>0.25</v>
      </c>
      <c r="I33" s="55"/>
      <c r="J33" s="7">
        <f>H33*I33/2</f>
        <v>0</v>
      </c>
      <c r="K33" s="58"/>
      <c r="M33" s="1" t="s">
        <v>436</v>
      </c>
      <c r="N33" s="1" t="s">
        <v>128</v>
      </c>
    </row>
    <row r="34" spans="4:14" ht="75" customHeight="1" x14ac:dyDescent="0.25">
      <c r="D34" s="69"/>
      <c r="E34" s="68"/>
      <c r="F34" s="2" t="s">
        <v>40</v>
      </c>
      <c r="G34" s="22" t="s">
        <v>197</v>
      </c>
      <c r="H34" s="18">
        <f>100%/4</f>
        <v>0.25</v>
      </c>
      <c r="I34" s="55"/>
      <c r="J34" s="7">
        <f>H34*I34/2</f>
        <v>0</v>
      </c>
      <c r="K34" s="58"/>
      <c r="M34" s="1" t="s">
        <v>209</v>
      </c>
      <c r="N34" s="1" t="s">
        <v>127</v>
      </c>
    </row>
    <row r="35" spans="4:14" ht="121.5" customHeight="1" x14ac:dyDescent="0.25">
      <c r="D35" s="67"/>
      <c r="E35" s="65"/>
      <c r="F35" s="2" t="s">
        <v>41</v>
      </c>
      <c r="G35" s="22" t="s">
        <v>198</v>
      </c>
      <c r="H35" s="18">
        <f>100%/4</f>
        <v>0.25</v>
      </c>
      <c r="I35" s="55"/>
      <c r="J35" s="7">
        <f>H35*I35/2</f>
        <v>0</v>
      </c>
      <c r="K35" s="58"/>
      <c r="M35" s="1" t="s">
        <v>200</v>
      </c>
      <c r="N35" s="1" t="s">
        <v>128</v>
      </c>
    </row>
    <row r="36" spans="4:14" ht="15" customHeight="1" x14ac:dyDescent="0.25">
      <c r="D36" s="13"/>
      <c r="E36" s="13"/>
      <c r="F36" s="2"/>
      <c r="G36" s="23" t="s">
        <v>8</v>
      </c>
      <c r="H36" s="24">
        <f>SUM(H32:H35)</f>
        <v>1</v>
      </c>
      <c r="I36" s="56"/>
      <c r="J36" s="24">
        <f>SUM(J32:J35)</f>
        <v>0</v>
      </c>
      <c r="K36" s="58"/>
    </row>
    <row r="37" spans="4:14" ht="75" customHeight="1" x14ac:dyDescent="0.25">
      <c r="D37" s="66" t="s">
        <v>42</v>
      </c>
      <c r="E37" s="64" t="s">
        <v>201</v>
      </c>
      <c r="F37" s="2" t="s">
        <v>43</v>
      </c>
      <c r="G37" s="3" t="s">
        <v>202</v>
      </c>
      <c r="H37" s="18">
        <f t="shared" ref="H37:H42" si="2">100%/6</f>
        <v>0.16666666666666666</v>
      </c>
      <c r="I37" s="55"/>
      <c r="J37" s="7">
        <f t="shared" ref="J37:J42" si="3">H37*I37/2</f>
        <v>0</v>
      </c>
      <c r="K37" s="58"/>
      <c r="M37" s="1" t="s">
        <v>207</v>
      </c>
      <c r="N37" s="1" t="s">
        <v>131</v>
      </c>
    </row>
    <row r="38" spans="4:14" ht="89.25" customHeight="1" x14ac:dyDescent="0.25">
      <c r="D38" s="69"/>
      <c r="E38" s="68"/>
      <c r="F38" s="2" t="s">
        <v>44</v>
      </c>
      <c r="G38" s="3" t="s">
        <v>203</v>
      </c>
      <c r="H38" s="18">
        <f t="shared" si="2"/>
        <v>0.16666666666666666</v>
      </c>
      <c r="I38" s="55"/>
      <c r="J38" s="7">
        <f t="shared" si="3"/>
        <v>0</v>
      </c>
      <c r="K38" s="58"/>
      <c r="M38" s="1" t="s">
        <v>208</v>
      </c>
      <c r="N38" s="1" t="s">
        <v>131</v>
      </c>
    </row>
    <row r="39" spans="4:14" ht="109.5" customHeight="1" x14ac:dyDescent="0.25">
      <c r="D39" s="69"/>
      <c r="E39" s="68"/>
      <c r="F39" s="2" t="s">
        <v>45</v>
      </c>
      <c r="G39" s="3" t="s">
        <v>432</v>
      </c>
      <c r="H39" s="18">
        <f t="shared" si="2"/>
        <v>0.16666666666666666</v>
      </c>
      <c r="I39" s="55"/>
      <c r="J39" s="7">
        <f t="shared" si="3"/>
        <v>0</v>
      </c>
      <c r="K39" s="58"/>
      <c r="M39" s="1" t="s">
        <v>437</v>
      </c>
      <c r="N39" s="1" t="s">
        <v>129</v>
      </c>
    </row>
    <row r="40" spans="4:14" ht="90.75" customHeight="1" x14ac:dyDescent="0.25">
      <c r="D40" s="69"/>
      <c r="E40" s="68"/>
      <c r="F40" s="2" t="s">
        <v>46</v>
      </c>
      <c r="G40" s="3" t="s">
        <v>204</v>
      </c>
      <c r="H40" s="18">
        <f t="shared" si="2"/>
        <v>0.16666666666666666</v>
      </c>
      <c r="I40" s="55"/>
      <c r="J40" s="7">
        <f t="shared" si="3"/>
        <v>0</v>
      </c>
      <c r="K40" s="58"/>
      <c r="M40" s="1" t="s">
        <v>210</v>
      </c>
      <c r="N40" s="1" t="s">
        <v>147</v>
      </c>
    </row>
    <row r="41" spans="4:14" ht="75" customHeight="1" x14ac:dyDescent="0.25">
      <c r="D41" s="69"/>
      <c r="E41" s="68"/>
      <c r="F41" s="2" t="s">
        <v>47</v>
      </c>
      <c r="G41" s="3" t="s">
        <v>205</v>
      </c>
      <c r="H41" s="18">
        <f t="shared" si="2"/>
        <v>0.16666666666666666</v>
      </c>
      <c r="I41" s="55"/>
      <c r="J41" s="7">
        <f t="shared" si="3"/>
        <v>0</v>
      </c>
      <c r="K41" s="58"/>
      <c r="M41" s="1" t="s">
        <v>211</v>
      </c>
      <c r="N41" s="1" t="s">
        <v>128</v>
      </c>
    </row>
    <row r="42" spans="4:14" ht="75" customHeight="1" x14ac:dyDescent="0.25">
      <c r="D42" s="67"/>
      <c r="E42" s="65"/>
      <c r="F42" s="2" t="s">
        <v>48</v>
      </c>
      <c r="G42" s="3" t="s">
        <v>417</v>
      </c>
      <c r="H42" s="18">
        <f t="shared" si="2"/>
        <v>0.16666666666666666</v>
      </c>
      <c r="I42" s="55"/>
      <c r="J42" s="7">
        <f t="shared" si="3"/>
        <v>0</v>
      </c>
      <c r="K42" s="58"/>
      <c r="M42" s="1" t="s">
        <v>244</v>
      </c>
      <c r="N42" s="1" t="s">
        <v>131</v>
      </c>
    </row>
    <row r="43" spans="4:14" ht="15" customHeight="1" x14ac:dyDescent="0.25">
      <c r="D43" s="2"/>
      <c r="E43" s="3"/>
      <c r="F43" s="2"/>
      <c r="G43" s="23" t="s">
        <v>8</v>
      </c>
      <c r="H43" s="27">
        <f>SUM(H37:H42)</f>
        <v>0.99999999999999989</v>
      </c>
      <c r="I43" s="56"/>
      <c r="J43" s="27">
        <f>SUM(J37:J42)</f>
        <v>0</v>
      </c>
      <c r="K43" s="58"/>
    </row>
    <row r="44" spans="4:14" ht="144" customHeight="1" x14ac:dyDescent="0.25">
      <c r="D44" s="66" t="s">
        <v>49</v>
      </c>
      <c r="E44" s="64" t="s">
        <v>212</v>
      </c>
      <c r="F44" s="2" t="s">
        <v>50</v>
      </c>
      <c r="G44" s="3" t="s">
        <v>213</v>
      </c>
      <c r="H44" s="7">
        <f>100%/4</f>
        <v>0.25</v>
      </c>
      <c r="I44" s="55"/>
      <c r="J44" s="7">
        <f>H44*I44/2</f>
        <v>0</v>
      </c>
      <c r="K44" s="58"/>
      <c r="M44" s="1" t="s">
        <v>222</v>
      </c>
      <c r="N44" s="1" t="s">
        <v>127</v>
      </c>
    </row>
    <row r="45" spans="4:14" ht="227.25" customHeight="1" x14ac:dyDescent="0.25">
      <c r="D45" s="69"/>
      <c r="E45" s="68"/>
      <c r="F45" s="2" t="s">
        <v>51</v>
      </c>
      <c r="G45" s="3" t="s">
        <v>214</v>
      </c>
      <c r="H45" s="7">
        <f>100%/4</f>
        <v>0.25</v>
      </c>
      <c r="I45" s="55"/>
      <c r="J45" s="7">
        <f>H45*I45/2</f>
        <v>0</v>
      </c>
      <c r="K45" s="58"/>
      <c r="M45" s="1" t="s">
        <v>217</v>
      </c>
      <c r="N45" s="1" t="s">
        <v>148</v>
      </c>
    </row>
    <row r="46" spans="4:14" ht="75" customHeight="1" x14ac:dyDescent="0.25">
      <c r="D46" s="69"/>
      <c r="E46" s="68"/>
      <c r="F46" s="2" t="s">
        <v>52</v>
      </c>
      <c r="G46" s="3" t="s">
        <v>215</v>
      </c>
      <c r="H46" s="7">
        <f>100%/4</f>
        <v>0.25</v>
      </c>
      <c r="I46" s="55"/>
      <c r="J46" s="7">
        <f>H46*I46/2</f>
        <v>0</v>
      </c>
      <c r="K46" s="58"/>
      <c r="M46" s="1" t="s">
        <v>218</v>
      </c>
      <c r="N46" s="1" t="s">
        <v>131</v>
      </c>
    </row>
    <row r="47" spans="4:14" ht="129.75" customHeight="1" x14ac:dyDescent="0.25">
      <c r="D47" s="67"/>
      <c r="E47" s="65"/>
      <c r="F47" s="2" t="s">
        <v>53</v>
      </c>
      <c r="G47" s="3" t="s">
        <v>216</v>
      </c>
      <c r="H47" s="7">
        <f>100%/4</f>
        <v>0.25</v>
      </c>
      <c r="I47" s="55"/>
      <c r="J47" s="7">
        <f>H47*I47/2</f>
        <v>0</v>
      </c>
      <c r="K47" s="58"/>
      <c r="M47" s="1" t="s">
        <v>219</v>
      </c>
      <c r="N47" s="1" t="s">
        <v>149</v>
      </c>
    </row>
    <row r="48" spans="4:14" ht="15" customHeight="1" x14ac:dyDescent="0.25">
      <c r="D48" s="2"/>
      <c r="E48" s="3"/>
      <c r="F48" s="2"/>
      <c r="G48" s="23" t="s">
        <v>8</v>
      </c>
      <c r="H48" s="27">
        <f>SUM(H44:H47)</f>
        <v>1</v>
      </c>
      <c r="I48" s="56"/>
      <c r="J48" s="27">
        <f>SUM(J44:J47)</f>
        <v>0</v>
      </c>
      <c r="K48" s="58"/>
    </row>
    <row r="49" spans="4:15" ht="116.25" customHeight="1" x14ac:dyDescent="0.25">
      <c r="D49" s="66" t="s">
        <v>54</v>
      </c>
      <c r="E49" s="64" t="s">
        <v>220</v>
      </c>
      <c r="F49" s="2" t="s">
        <v>55</v>
      </c>
      <c r="G49" s="21" t="s">
        <v>415</v>
      </c>
      <c r="H49" s="7">
        <f>100%/3</f>
        <v>0.33333333333333331</v>
      </c>
      <c r="I49" s="55"/>
      <c r="J49" s="7">
        <f>H49*I49/2</f>
        <v>0</v>
      </c>
      <c r="K49" s="58"/>
      <c r="M49" s="1" t="s">
        <v>404</v>
      </c>
      <c r="N49" s="1" t="s">
        <v>135</v>
      </c>
    </row>
    <row r="50" spans="4:15" ht="106.5" customHeight="1" x14ac:dyDescent="0.25">
      <c r="D50" s="69"/>
      <c r="E50" s="68"/>
      <c r="F50" s="2" t="s">
        <v>56</v>
      </c>
      <c r="G50" s="21" t="s">
        <v>431</v>
      </c>
      <c r="H50" s="7">
        <f>100%/3</f>
        <v>0.33333333333333331</v>
      </c>
      <c r="I50" s="55"/>
      <c r="J50" s="7">
        <f>H50*I50/2</f>
        <v>0</v>
      </c>
      <c r="K50" s="58"/>
      <c r="M50" s="1" t="s">
        <v>438</v>
      </c>
      <c r="N50" s="1" t="s">
        <v>129</v>
      </c>
    </row>
    <row r="51" spans="4:15" ht="110.25" customHeight="1" x14ac:dyDescent="0.25">
      <c r="D51" s="67"/>
      <c r="E51" s="65"/>
      <c r="F51" s="2" t="s">
        <v>57</v>
      </c>
      <c r="G51" s="3" t="s">
        <v>335</v>
      </c>
      <c r="H51" s="7">
        <f>100%/3</f>
        <v>0.33333333333333331</v>
      </c>
      <c r="I51" s="55"/>
      <c r="J51" s="7">
        <f>H51*I51/2</f>
        <v>0</v>
      </c>
      <c r="K51" s="58"/>
      <c r="M51" s="1" t="s">
        <v>223</v>
      </c>
      <c r="N51" s="1" t="s">
        <v>129</v>
      </c>
    </row>
    <row r="52" spans="4:15" ht="15" customHeight="1" x14ac:dyDescent="0.25">
      <c r="D52" s="13"/>
      <c r="E52" s="13"/>
      <c r="F52" s="2"/>
      <c r="G52" s="23" t="s">
        <v>8</v>
      </c>
      <c r="H52" s="24">
        <f>SUM(H49:H51)</f>
        <v>1</v>
      </c>
      <c r="I52" s="56"/>
      <c r="J52" s="24">
        <f>SUM(J49:J51)</f>
        <v>0</v>
      </c>
      <c r="K52" s="58"/>
    </row>
    <row r="53" spans="4:15" ht="75" customHeight="1" x14ac:dyDescent="0.25">
      <c r="D53" s="66" t="s">
        <v>58</v>
      </c>
      <c r="E53" s="64" t="s">
        <v>224</v>
      </c>
      <c r="F53" s="2" t="s">
        <v>59</v>
      </c>
      <c r="G53" s="3" t="s">
        <v>440</v>
      </c>
      <c r="H53" s="7">
        <f>100%/3</f>
        <v>0.33333333333333331</v>
      </c>
      <c r="I53" s="55"/>
      <c r="J53" s="7">
        <f>H53*I53/2</f>
        <v>0</v>
      </c>
      <c r="K53" s="58"/>
      <c r="M53" s="1" t="s">
        <v>439</v>
      </c>
      <c r="N53" s="1" t="s">
        <v>129</v>
      </c>
    </row>
    <row r="54" spans="4:15" ht="75" customHeight="1" x14ac:dyDescent="0.25">
      <c r="D54" s="69"/>
      <c r="E54" s="68"/>
      <c r="F54" s="2" t="s">
        <v>60</v>
      </c>
      <c r="G54" s="3" t="s">
        <v>225</v>
      </c>
      <c r="H54" s="7">
        <f>100%/3</f>
        <v>0.33333333333333331</v>
      </c>
      <c r="I54" s="55"/>
      <c r="J54" s="7">
        <f>H54*I54/2</f>
        <v>0</v>
      </c>
      <c r="K54" s="58"/>
      <c r="M54" s="1" t="s">
        <v>227</v>
      </c>
      <c r="N54" s="1" t="s">
        <v>131</v>
      </c>
    </row>
    <row r="55" spans="4:15" ht="130.5" customHeight="1" x14ac:dyDescent="0.25">
      <c r="D55" s="67"/>
      <c r="E55" s="65"/>
      <c r="F55" s="2" t="s">
        <v>61</v>
      </c>
      <c r="G55" s="19" t="s">
        <v>226</v>
      </c>
      <c r="H55" s="7">
        <f>100%/3</f>
        <v>0.33333333333333331</v>
      </c>
      <c r="I55" s="55"/>
      <c r="J55" s="7">
        <f>H55*I55/2</f>
        <v>0</v>
      </c>
      <c r="K55" s="58"/>
      <c r="M55" s="1" t="s">
        <v>228</v>
      </c>
      <c r="N55" s="1" t="s">
        <v>127</v>
      </c>
    </row>
    <row r="56" spans="4:15" ht="15" customHeight="1" x14ac:dyDescent="0.25">
      <c r="D56" s="13"/>
      <c r="E56" s="13"/>
      <c r="F56" s="2"/>
      <c r="G56" s="23" t="s">
        <v>8</v>
      </c>
      <c r="H56" s="28">
        <f>SUM(H53:H55)</f>
        <v>1</v>
      </c>
      <c r="I56" s="56"/>
      <c r="J56" s="28">
        <f>SUM(J53:J55)</f>
        <v>0</v>
      </c>
      <c r="K56" s="58"/>
    </row>
    <row r="57" spans="4:15" ht="75" customHeight="1" x14ac:dyDescent="0.25">
      <c r="D57" s="64" t="s">
        <v>62</v>
      </c>
      <c r="E57" s="64" t="s">
        <v>229</v>
      </c>
      <c r="F57" s="2" t="s">
        <v>63</v>
      </c>
      <c r="G57" s="3" t="s">
        <v>230</v>
      </c>
      <c r="H57" s="7">
        <f>100%/4</f>
        <v>0.25</v>
      </c>
      <c r="I57" s="55"/>
      <c r="J57" s="7">
        <f>H57*I57/2</f>
        <v>0</v>
      </c>
      <c r="K57" s="58"/>
      <c r="M57" s="1" t="s">
        <v>234</v>
      </c>
      <c r="N57" s="1" t="s">
        <v>127</v>
      </c>
    </row>
    <row r="58" spans="4:15" ht="75" customHeight="1" x14ac:dyDescent="0.25">
      <c r="D58" s="68"/>
      <c r="E58" s="68"/>
      <c r="F58" s="2" t="s">
        <v>64</v>
      </c>
      <c r="G58" s="3" t="s">
        <v>231</v>
      </c>
      <c r="H58" s="7">
        <f>100%/4</f>
        <v>0.25</v>
      </c>
      <c r="I58" s="55"/>
      <c r="J58" s="7">
        <f>H58*I58/2</f>
        <v>0</v>
      </c>
      <c r="K58" s="58"/>
      <c r="M58" s="1" t="s">
        <v>235</v>
      </c>
      <c r="N58" s="1" t="s">
        <v>127</v>
      </c>
      <c r="O58" s="1"/>
    </row>
    <row r="59" spans="4:15" ht="76.5" customHeight="1" x14ac:dyDescent="0.25">
      <c r="D59" s="68"/>
      <c r="E59" s="68"/>
      <c r="F59" s="2" t="s">
        <v>65</v>
      </c>
      <c r="G59" s="3" t="s">
        <v>233</v>
      </c>
      <c r="H59" s="7">
        <f>100%/4</f>
        <v>0.25</v>
      </c>
      <c r="I59" s="55"/>
      <c r="J59" s="7">
        <f>H59*I59/2</f>
        <v>0</v>
      </c>
      <c r="K59" s="58"/>
      <c r="M59" s="1" t="s">
        <v>237</v>
      </c>
      <c r="N59" s="1" t="s">
        <v>133</v>
      </c>
    </row>
    <row r="60" spans="4:15" ht="75" customHeight="1" x14ac:dyDescent="0.25">
      <c r="D60" s="68"/>
      <c r="E60" s="68"/>
      <c r="F60" s="2" t="s">
        <v>66</v>
      </c>
      <c r="G60" s="3" t="s">
        <v>232</v>
      </c>
      <c r="H60" s="7">
        <f>100%/4</f>
        <v>0.25</v>
      </c>
      <c r="I60" s="55"/>
      <c r="J60" s="7">
        <f>H60*I60/2</f>
        <v>0</v>
      </c>
      <c r="K60" s="58"/>
      <c r="M60" s="1" t="s">
        <v>236</v>
      </c>
      <c r="N60" s="1" t="s">
        <v>131</v>
      </c>
    </row>
    <row r="61" spans="4:15" ht="15" customHeight="1" x14ac:dyDescent="0.25">
      <c r="D61" s="2"/>
      <c r="E61" s="3"/>
      <c r="F61" s="2"/>
      <c r="G61" s="23" t="s">
        <v>8</v>
      </c>
      <c r="H61" s="28">
        <f>SUM(H57:H60)</f>
        <v>1</v>
      </c>
      <c r="I61" s="56"/>
      <c r="J61" s="28">
        <f>SUM(J57:J60)</f>
        <v>0</v>
      </c>
      <c r="K61" s="58"/>
    </row>
    <row r="62" spans="4:15" ht="117.75" customHeight="1" x14ac:dyDescent="0.25">
      <c r="D62" s="66" t="s">
        <v>67</v>
      </c>
      <c r="E62" s="64" t="s">
        <v>238</v>
      </c>
      <c r="F62" s="2" t="s">
        <v>68</v>
      </c>
      <c r="G62" s="3" t="s">
        <v>239</v>
      </c>
      <c r="H62" s="7">
        <f>100%/3</f>
        <v>0.33333333333333331</v>
      </c>
      <c r="I62" s="55"/>
      <c r="J62" s="7">
        <f t="shared" ref="J62:J70" si="4">H62*I62/2</f>
        <v>0</v>
      </c>
      <c r="K62" s="58"/>
      <c r="M62" s="1" t="s">
        <v>241</v>
      </c>
      <c r="N62" s="1" t="s">
        <v>132</v>
      </c>
    </row>
    <row r="63" spans="4:15" ht="92.25" customHeight="1" x14ac:dyDescent="0.25">
      <c r="D63" s="69"/>
      <c r="E63" s="68"/>
      <c r="F63" s="2" t="s">
        <v>69</v>
      </c>
      <c r="G63" s="3" t="s">
        <v>245</v>
      </c>
      <c r="H63" s="7">
        <f>100%/3</f>
        <v>0.33333333333333331</v>
      </c>
      <c r="I63" s="55"/>
      <c r="J63" s="7">
        <f t="shared" si="4"/>
        <v>0</v>
      </c>
      <c r="K63" s="58"/>
      <c r="M63" s="1" t="s">
        <v>242</v>
      </c>
      <c r="N63" s="1" t="s">
        <v>127</v>
      </c>
    </row>
    <row r="64" spans="4:15" ht="75" customHeight="1" x14ac:dyDescent="0.25">
      <c r="D64" s="67"/>
      <c r="E64" s="65"/>
      <c r="F64" s="2" t="s">
        <v>70</v>
      </c>
      <c r="G64" s="3" t="s">
        <v>240</v>
      </c>
      <c r="H64" s="7">
        <f>100%/3</f>
        <v>0.33333333333333331</v>
      </c>
      <c r="I64" s="55"/>
      <c r="J64" s="7">
        <f t="shared" si="4"/>
        <v>0</v>
      </c>
      <c r="K64" s="58"/>
      <c r="M64" s="1" t="s">
        <v>243</v>
      </c>
      <c r="N64" s="1" t="s">
        <v>131</v>
      </c>
    </row>
    <row r="65" spans="2:15" ht="15" customHeight="1" x14ac:dyDescent="0.25">
      <c r="D65" s="13"/>
      <c r="E65" s="13"/>
      <c r="F65" s="2"/>
      <c r="G65" s="23" t="s">
        <v>8</v>
      </c>
      <c r="H65" s="29">
        <f>SUM(H62:H64)</f>
        <v>1</v>
      </c>
      <c r="I65" s="56"/>
      <c r="J65" s="28">
        <f>SUM(J62:J64)</f>
        <v>0</v>
      </c>
      <c r="K65" s="58"/>
    </row>
    <row r="66" spans="2:15" ht="90" customHeight="1" x14ac:dyDescent="0.25">
      <c r="D66" s="66" t="s">
        <v>71</v>
      </c>
      <c r="E66" s="64" t="s">
        <v>246</v>
      </c>
      <c r="F66" s="2" t="s">
        <v>72</v>
      </c>
      <c r="G66" s="3" t="s">
        <v>247</v>
      </c>
      <c r="H66" s="7">
        <f>100%/5</f>
        <v>0.2</v>
      </c>
      <c r="I66" s="55"/>
      <c r="J66" s="7">
        <f t="shared" si="4"/>
        <v>0</v>
      </c>
      <c r="K66" s="58"/>
      <c r="M66" s="1" t="s">
        <v>392</v>
      </c>
      <c r="N66" s="1" t="s">
        <v>133</v>
      </c>
    </row>
    <row r="67" spans="2:15" ht="75" customHeight="1" x14ac:dyDescent="0.25">
      <c r="D67" s="69"/>
      <c r="E67" s="68"/>
      <c r="F67" s="2" t="s">
        <v>73</v>
      </c>
      <c r="G67" s="3" t="s">
        <v>429</v>
      </c>
      <c r="H67" s="7">
        <f>100%/5</f>
        <v>0.2</v>
      </c>
      <c r="I67" s="55"/>
      <c r="J67" s="7">
        <f t="shared" si="4"/>
        <v>0</v>
      </c>
      <c r="K67" s="58"/>
      <c r="M67" s="1" t="s">
        <v>430</v>
      </c>
      <c r="N67" s="1" t="s">
        <v>133</v>
      </c>
    </row>
    <row r="68" spans="2:15" ht="75" customHeight="1" x14ac:dyDescent="0.25">
      <c r="D68" s="69"/>
      <c r="E68" s="68"/>
      <c r="F68" s="2" t="s">
        <v>74</v>
      </c>
      <c r="G68" s="3" t="s">
        <v>249</v>
      </c>
      <c r="H68" s="7">
        <f>100%/5</f>
        <v>0.2</v>
      </c>
      <c r="I68" s="55"/>
      <c r="J68" s="7">
        <f t="shared" si="4"/>
        <v>0</v>
      </c>
      <c r="K68" s="58"/>
      <c r="M68" s="1" t="s">
        <v>367</v>
      </c>
      <c r="N68" s="1" t="s">
        <v>136</v>
      </c>
      <c r="O68" s="1"/>
    </row>
    <row r="69" spans="2:15" ht="78" customHeight="1" x14ac:dyDescent="0.25">
      <c r="D69" s="69"/>
      <c r="E69" s="68"/>
      <c r="F69" s="2" t="s">
        <v>75</v>
      </c>
      <c r="G69" s="3" t="s">
        <v>250</v>
      </c>
      <c r="H69" s="7">
        <f>100%/5</f>
        <v>0.2</v>
      </c>
      <c r="I69" s="55"/>
      <c r="J69" s="7">
        <f t="shared" si="4"/>
        <v>0</v>
      </c>
      <c r="K69" s="58"/>
      <c r="M69" s="1" t="s">
        <v>252</v>
      </c>
      <c r="N69" s="1" t="s">
        <v>133</v>
      </c>
    </row>
    <row r="70" spans="2:15" ht="75" customHeight="1" x14ac:dyDescent="0.25">
      <c r="D70" s="67"/>
      <c r="E70" s="65"/>
      <c r="F70" s="2" t="s">
        <v>76</v>
      </c>
      <c r="G70" s="3" t="s">
        <v>418</v>
      </c>
      <c r="H70" s="7">
        <f>100%/5</f>
        <v>0.2</v>
      </c>
      <c r="I70" s="55"/>
      <c r="J70" s="7">
        <f t="shared" si="4"/>
        <v>0</v>
      </c>
      <c r="K70" s="58"/>
      <c r="M70" s="1" t="s">
        <v>253</v>
      </c>
      <c r="N70" s="1" t="s">
        <v>129</v>
      </c>
    </row>
    <row r="71" spans="2:15" ht="15" customHeight="1" x14ac:dyDescent="0.25">
      <c r="D71" s="2"/>
      <c r="E71" s="3"/>
      <c r="F71" s="2"/>
      <c r="G71" s="23" t="s">
        <v>8</v>
      </c>
      <c r="H71" s="30">
        <f>SUM(H66:H70)</f>
        <v>1</v>
      </c>
      <c r="I71" s="56"/>
      <c r="J71" s="30">
        <f>SUM(J66:J70)</f>
        <v>0</v>
      </c>
      <c r="K71" s="58"/>
    </row>
    <row r="72" spans="2:15" ht="91.5" customHeight="1" x14ac:dyDescent="0.25">
      <c r="D72" s="2" t="s">
        <v>77</v>
      </c>
      <c r="E72" s="3" t="s">
        <v>254</v>
      </c>
      <c r="F72" s="2" t="s">
        <v>78</v>
      </c>
      <c r="G72" s="3" t="s">
        <v>255</v>
      </c>
      <c r="H72" s="7">
        <f>100%/1</f>
        <v>1</v>
      </c>
      <c r="I72" s="55"/>
      <c r="J72" s="7">
        <f>H72*I72/2</f>
        <v>0</v>
      </c>
      <c r="K72" s="58"/>
      <c r="M72" s="1" t="s">
        <v>256</v>
      </c>
      <c r="N72" s="1" t="s">
        <v>129</v>
      </c>
    </row>
    <row r="73" spans="2:15" ht="15" customHeight="1" x14ac:dyDescent="0.25">
      <c r="D73" s="2"/>
      <c r="E73" s="2"/>
      <c r="F73" s="2"/>
      <c r="G73" s="23" t="s">
        <v>8</v>
      </c>
      <c r="H73" s="29">
        <f>SUM(H72)</f>
        <v>1</v>
      </c>
      <c r="I73" s="56"/>
      <c r="J73" s="29">
        <f>SUM(J72)</f>
        <v>0</v>
      </c>
      <c r="K73" s="58"/>
    </row>
    <row r="74" spans="2:15" ht="75" customHeight="1" x14ac:dyDescent="0.25">
      <c r="B74" s="8"/>
      <c r="C74" s="1"/>
      <c r="D74" s="66" t="s">
        <v>80</v>
      </c>
      <c r="E74" s="64" t="s">
        <v>257</v>
      </c>
      <c r="F74" s="2" t="s">
        <v>81</v>
      </c>
      <c r="G74" s="3" t="s">
        <v>258</v>
      </c>
      <c r="H74" s="18">
        <f>100%/4</f>
        <v>0.25</v>
      </c>
      <c r="I74" s="55"/>
      <c r="J74" s="7">
        <f>H74*I74/2</f>
        <v>0</v>
      </c>
      <c r="K74" s="58"/>
      <c r="M74" s="1" t="s">
        <v>262</v>
      </c>
      <c r="N74" s="1" t="s">
        <v>133</v>
      </c>
    </row>
    <row r="75" spans="2:15" ht="89.25" customHeight="1" x14ac:dyDescent="0.25">
      <c r="D75" s="69"/>
      <c r="E75" s="68"/>
      <c r="F75" s="2" t="s">
        <v>82</v>
      </c>
      <c r="G75" s="3" t="s">
        <v>259</v>
      </c>
      <c r="H75" s="18">
        <f>100%/4</f>
        <v>0.25</v>
      </c>
      <c r="I75" s="55"/>
      <c r="J75" s="7">
        <f>H75*I75/2</f>
        <v>0</v>
      </c>
      <c r="K75" s="58"/>
      <c r="M75" s="1" t="s">
        <v>263</v>
      </c>
      <c r="N75" s="1" t="s">
        <v>129</v>
      </c>
    </row>
    <row r="76" spans="2:15" ht="75" customHeight="1" x14ac:dyDescent="0.25">
      <c r="D76" s="69"/>
      <c r="E76" s="68"/>
      <c r="F76" s="2" t="s">
        <v>83</v>
      </c>
      <c r="G76" s="3" t="s">
        <v>260</v>
      </c>
      <c r="H76" s="18">
        <f>100%/4</f>
        <v>0.25</v>
      </c>
      <c r="I76" s="55"/>
      <c r="J76" s="7">
        <f>H76*I76/2</f>
        <v>0</v>
      </c>
      <c r="K76" s="58"/>
      <c r="M76" s="1" t="s">
        <v>264</v>
      </c>
      <c r="N76" s="1" t="s">
        <v>133</v>
      </c>
    </row>
    <row r="77" spans="2:15" ht="75" customHeight="1" x14ac:dyDescent="0.25">
      <c r="D77" s="67"/>
      <c r="E77" s="65"/>
      <c r="F77" s="2" t="s">
        <v>84</v>
      </c>
      <c r="G77" s="3" t="s">
        <v>261</v>
      </c>
      <c r="H77" s="18">
        <f>100%/4</f>
        <v>0.25</v>
      </c>
      <c r="I77" s="55"/>
      <c r="J77" s="7">
        <f>H77*I77/2</f>
        <v>0</v>
      </c>
      <c r="K77" s="58"/>
      <c r="M77" s="1" t="s">
        <v>265</v>
      </c>
      <c r="N77" s="1" t="s">
        <v>131</v>
      </c>
    </row>
    <row r="78" spans="2:15" ht="15" customHeight="1" x14ac:dyDescent="0.25">
      <c r="D78" s="13"/>
      <c r="E78" s="13"/>
      <c r="F78" s="2"/>
      <c r="G78" s="23" t="s">
        <v>8</v>
      </c>
      <c r="H78" s="24">
        <f>SUM(H74:H77)</f>
        <v>1</v>
      </c>
      <c r="I78" s="56"/>
      <c r="J78" s="24">
        <f>SUM(J74:J77)</f>
        <v>0</v>
      </c>
      <c r="K78" s="58"/>
    </row>
    <row r="79" spans="2:15" ht="124.5" customHeight="1" x14ac:dyDescent="0.25">
      <c r="D79" s="66" t="s">
        <v>85</v>
      </c>
      <c r="E79" s="64" t="s">
        <v>266</v>
      </c>
      <c r="F79" s="2" t="s">
        <v>86</v>
      </c>
      <c r="G79" s="3" t="s">
        <v>267</v>
      </c>
      <c r="H79" s="18">
        <f>100%/3</f>
        <v>0.33333333333333331</v>
      </c>
      <c r="I79" s="55"/>
      <c r="J79" s="7">
        <f>H79*I79/2</f>
        <v>0</v>
      </c>
      <c r="K79" s="58"/>
      <c r="M79" s="1" t="s">
        <v>270</v>
      </c>
      <c r="N79" s="1" t="s">
        <v>132</v>
      </c>
    </row>
    <row r="80" spans="2:15" ht="75" customHeight="1" x14ac:dyDescent="0.25">
      <c r="D80" s="69"/>
      <c r="E80" s="68"/>
      <c r="F80" s="2" t="s">
        <v>87</v>
      </c>
      <c r="G80" s="3" t="s">
        <v>268</v>
      </c>
      <c r="H80" s="18">
        <f>100%/3</f>
        <v>0.33333333333333331</v>
      </c>
      <c r="I80" s="55"/>
      <c r="J80" s="7">
        <f>H80*I80/2</f>
        <v>0</v>
      </c>
      <c r="K80" s="58"/>
      <c r="M80" s="1" t="s">
        <v>271</v>
      </c>
      <c r="N80" s="1" t="s">
        <v>127</v>
      </c>
    </row>
    <row r="81" spans="2:14" ht="75" customHeight="1" x14ac:dyDescent="0.25">
      <c r="D81" s="67"/>
      <c r="E81" s="65"/>
      <c r="F81" s="2" t="s">
        <v>88</v>
      </c>
      <c r="G81" s="3" t="s">
        <v>269</v>
      </c>
      <c r="H81" s="18">
        <f>100%/3</f>
        <v>0.33333333333333331</v>
      </c>
      <c r="I81" s="55"/>
      <c r="J81" s="7">
        <f>H81*I81/2</f>
        <v>0</v>
      </c>
      <c r="K81" s="58"/>
      <c r="M81" s="1" t="s">
        <v>272</v>
      </c>
      <c r="N81" s="1" t="s">
        <v>127</v>
      </c>
    </row>
    <row r="82" spans="2:14" ht="15" customHeight="1" x14ac:dyDescent="0.25">
      <c r="B82" s="8"/>
      <c r="C82" s="1"/>
      <c r="D82" s="2"/>
      <c r="E82" s="3"/>
      <c r="F82" s="2"/>
      <c r="G82" s="23" t="s">
        <v>8</v>
      </c>
      <c r="H82" s="29">
        <f>SUM(H79:H81)</f>
        <v>1</v>
      </c>
      <c r="I82" s="56"/>
      <c r="J82" s="29">
        <f>SUM(J79:J81)</f>
        <v>0</v>
      </c>
      <c r="K82" s="58"/>
    </row>
    <row r="83" spans="2:14" ht="108" customHeight="1" x14ac:dyDescent="0.25">
      <c r="D83" s="66" t="s">
        <v>89</v>
      </c>
      <c r="E83" s="64" t="s">
        <v>273</v>
      </c>
      <c r="F83" s="2" t="s">
        <v>90</v>
      </c>
      <c r="G83" s="3" t="s">
        <v>274</v>
      </c>
      <c r="H83" s="7">
        <f t="shared" ref="H83:H91" si="5">100%/9</f>
        <v>0.1111111111111111</v>
      </c>
      <c r="I83" s="55"/>
      <c r="J83" s="7">
        <f t="shared" ref="J83:J91" si="6">H83*I83/2</f>
        <v>0</v>
      </c>
      <c r="K83" s="58"/>
      <c r="M83" s="36" t="s">
        <v>425</v>
      </c>
      <c r="N83" s="1" t="s">
        <v>132</v>
      </c>
    </row>
    <row r="84" spans="2:14" ht="75" customHeight="1" x14ac:dyDescent="0.25">
      <c r="D84" s="69"/>
      <c r="E84" s="68"/>
      <c r="F84" s="2" t="s">
        <v>91</v>
      </c>
      <c r="G84" s="3" t="s">
        <v>275</v>
      </c>
      <c r="H84" s="7">
        <f t="shared" si="5"/>
        <v>0.1111111111111111</v>
      </c>
      <c r="I84" s="55"/>
      <c r="J84" s="7">
        <f t="shared" si="6"/>
        <v>0</v>
      </c>
      <c r="K84" s="58"/>
      <c r="M84" s="1" t="s">
        <v>282</v>
      </c>
      <c r="N84" s="1" t="s">
        <v>133</v>
      </c>
    </row>
    <row r="85" spans="2:14" ht="75" customHeight="1" x14ac:dyDescent="0.25">
      <c r="D85" s="69"/>
      <c r="E85" s="68"/>
      <c r="F85" s="2" t="s">
        <v>92</v>
      </c>
      <c r="G85" s="3" t="s">
        <v>276</v>
      </c>
      <c r="H85" s="7">
        <f t="shared" si="5"/>
        <v>0.1111111111111111</v>
      </c>
      <c r="I85" s="55"/>
      <c r="J85" s="7">
        <f t="shared" si="6"/>
        <v>0</v>
      </c>
      <c r="K85" s="58"/>
      <c r="M85" s="1" t="s">
        <v>283</v>
      </c>
      <c r="N85" s="1" t="s">
        <v>127</v>
      </c>
    </row>
    <row r="86" spans="2:14" ht="91.5" customHeight="1" x14ac:dyDescent="0.25">
      <c r="D86" s="69"/>
      <c r="E86" s="68"/>
      <c r="F86" s="2" t="s">
        <v>93</v>
      </c>
      <c r="G86" s="3" t="s">
        <v>277</v>
      </c>
      <c r="H86" s="7">
        <f t="shared" si="5"/>
        <v>0.1111111111111111</v>
      </c>
      <c r="I86" s="55"/>
      <c r="J86" s="7">
        <f t="shared" si="6"/>
        <v>0</v>
      </c>
      <c r="K86" s="58"/>
      <c r="M86" s="1" t="s">
        <v>284</v>
      </c>
      <c r="N86" s="1" t="s">
        <v>127</v>
      </c>
    </row>
    <row r="87" spans="2:14" ht="75" customHeight="1" x14ac:dyDescent="0.25">
      <c r="D87" s="69"/>
      <c r="E87" s="68"/>
      <c r="F87" s="2" t="s">
        <v>94</v>
      </c>
      <c r="G87" s="3" t="s">
        <v>278</v>
      </c>
      <c r="H87" s="7">
        <f t="shared" si="5"/>
        <v>0.1111111111111111</v>
      </c>
      <c r="I87" s="55"/>
      <c r="J87" s="7">
        <f t="shared" si="6"/>
        <v>0</v>
      </c>
      <c r="K87" s="58"/>
      <c r="M87" s="1" t="s">
        <v>285</v>
      </c>
      <c r="N87" s="1" t="s">
        <v>133</v>
      </c>
    </row>
    <row r="88" spans="2:14" ht="75" customHeight="1" x14ac:dyDescent="0.25">
      <c r="D88" s="69"/>
      <c r="E88" s="68"/>
      <c r="F88" s="2" t="s">
        <v>95</v>
      </c>
      <c r="G88" s="3" t="s">
        <v>279</v>
      </c>
      <c r="H88" s="7">
        <f t="shared" si="5"/>
        <v>0.1111111111111111</v>
      </c>
      <c r="I88" s="55"/>
      <c r="J88" s="7">
        <f t="shared" si="6"/>
        <v>0</v>
      </c>
      <c r="K88" s="58"/>
      <c r="M88" s="1" t="s">
        <v>286</v>
      </c>
      <c r="N88" s="1" t="s">
        <v>127</v>
      </c>
    </row>
    <row r="89" spans="2:14" ht="75" customHeight="1" x14ac:dyDescent="0.25">
      <c r="D89" s="69"/>
      <c r="E89" s="68"/>
      <c r="F89" s="2" t="s">
        <v>96</v>
      </c>
      <c r="G89" s="3" t="s">
        <v>398</v>
      </c>
      <c r="H89" s="7">
        <f t="shared" si="5"/>
        <v>0.1111111111111111</v>
      </c>
      <c r="I89" s="55"/>
      <c r="J89" s="7">
        <f t="shared" si="6"/>
        <v>0</v>
      </c>
      <c r="K89" s="58"/>
      <c r="M89" s="1" t="s">
        <v>287</v>
      </c>
      <c r="N89" s="1" t="s">
        <v>133</v>
      </c>
    </row>
    <row r="90" spans="2:14" ht="107.25" customHeight="1" x14ac:dyDescent="0.25">
      <c r="D90" s="69"/>
      <c r="E90" s="68"/>
      <c r="F90" s="2" t="s">
        <v>97</v>
      </c>
      <c r="G90" s="3" t="s">
        <v>280</v>
      </c>
      <c r="H90" s="7">
        <f t="shared" si="5"/>
        <v>0.1111111111111111</v>
      </c>
      <c r="I90" s="55"/>
      <c r="J90" s="7">
        <f t="shared" si="6"/>
        <v>0</v>
      </c>
      <c r="K90" s="58"/>
      <c r="M90" s="1" t="s">
        <v>288</v>
      </c>
      <c r="N90" s="1" t="s">
        <v>129</v>
      </c>
    </row>
    <row r="91" spans="2:14" ht="92.25" customHeight="1" x14ac:dyDescent="0.25">
      <c r="D91" s="67"/>
      <c r="E91" s="65"/>
      <c r="F91" s="2" t="s">
        <v>98</v>
      </c>
      <c r="G91" s="3" t="s">
        <v>281</v>
      </c>
      <c r="H91" s="7">
        <f t="shared" si="5"/>
        <v>0.1111111111111111</v>
      </c>
      <c r="I91" s="55"/>
      <c r="J91" s="7">
        <f t="shared" si="6"/>
        <v>0</v>
      </c>
      <c r="K91" s="58"/>
      <c r="M91" s="1" t="s">
        <v>289</v>
      </c>
      <c r="N91" s="1" t="s">
        <v>129</v>
      </c>
    </row>
    <row r="92" spans="2:14" ht="15" customHeight="1" x14ac:dyDescent="0.25">
      <c r="D92" s="13"/>
      <c r="E92" s="13"/>
      <c r="F92" s="2"/>
      <c r="G92" s="23" t="s">
        <v>8</v>
      </c>
      <c r="H92" s="29">
        <f>SUM(H83:H91)</f>
        <v>1.0000000000000002</v>
      </c>
      <c r="I92" s="56"/>
      <c r="J92" s="29">
        <f>SUM(J83:J91)</f>
        <v>0</v>
      </c>
      <c r="K92" s="58"/>
    </row>
    <row r="93" spans="2:14" ht="75" customHeight="1" x14ac:dyDescent="0.25">
      <c r="D93" s="66" t="s">
        <v>79</v>
      </c>
      <c r="E93" s="64" t="s">
        <v>290</v>
      </c>
      <c r="F93" s="2" t="s">
        <v>99</v>
      </c>
      <c r="G93" s="3" t="s">
        <v>291</v>
      </c>
      <c r="H93" s="7">
        <f>100%/2</f>
        <v>0.5</v>
      </c>
      <c r="I93" s="55"/>
      <c r="J93" s="7">
        <f>H93*I93/2</f>
        <v>0</v>
      </c>
      <c r="K93" s="58"/>
      <c r="M93" s="36" t="s">
        <v>441</v>
      </c>
      <c r="N93" s="1" t="s">
        <v>133</v>
      </c>
    </row>
    <row r="94" spans="2:14" ht="75" customHeight="1" x14ac:dyDescent="0.25">
      <c r="D94" s="67"/>
      <c r="E94" s="65"/>
      <c r="F94" s="2" t="s">
        <v>100</v>
      </c>
      <c r="G94" s="3" t="s">
        <v>292</v>
      </c>
      <c r="H94" s="7">
        <f>100%/2</f>
        <v>0.5</v>
      </c>
      <c r="I94" s="55"/>
      <c r="J94" s="7">
        <f>H94*I94/2</f>
        <v>0</v>
      </c>
      <c r="K94" s="58"/>
      <c r="M94" s="36" t="s">
        <v>442</v>
      </c>
      <c r="N94" s="1" t="s">
        <v>133</v>
      </c>
    </row>
    <row r="95" spans="2:14" ht="15" customHeight="1" x14ac:dyDescent="0.25">
      <c r="D95" s="13"/>
      <c r="E95" s="13"/>
      <c r="F95" s="13"/>
      <c r="G95" s="23" t="s">
        <v>8</v>
      </c>
      <c r="H95" s="29">
        <f>SUM(H93:H94)</f>
        <v>1</v>
      </c>
      <c r="I95" s="56"/>
      <c r="J95" s="29">
        <f>SUM(J93:J94)</f>
        <v>0</v>
      </c>
      <c r="K95" s="58"/>
    </row>
    <row r="96" spans="2:14" ht="75" customHeight="1" x14ac:dyDescent="0.25">
      <c r="D96" s="66" t="s">
        <v>101</v>
      </c>
      <c r="E96" s="64" t="s">
        <v>293</v>
      </c>
      <c r="F96" s="20" t="s">
        <v>102</v>
      </c>
      <c r="G96" s="21" t="s">
        <v>294</v>
      </c>
      <c r="H96" s="7">
        <f>100%/2</f>
        <v>0.5</v>
      </c>
      <c r="I96" s="55"/>
      <c r="J96" s="7">
        <f>H96*I96/2</f>
        <v>0</v>
      </c>
      <c r="K96" s="58"/>
      <c r="M96" s="36" t="s">
        <v>428</v>
      </c>
      <c r="N96" s="1" t="s">
        <v>133</v>
      </c>
    </row>
    <row r="97" spans="4:15" ht="75" customHeight="1" x14ac:dyDescent="0.25">
      <c r="D97" s="67"/>
      <c r="E97" s="65"/>
      <c r="F97" s="20" t="s">
        <v>103</v>
      </c>
      <c r="G97" s="21" t="s">
        <v>295</v>
      </c>
      <c r="H97" s="7">
        <f>100%/2</f>
        <v>0.5</v>
      </c>
      <c r="I97" s="55"/>
      <c r="J97" s="7">
        <f>H97*I97/2</f>
        <v>0</v>
      </c>
      <c r="K97" s="58"/>
      <c r="M97" s="1" t="s">
        <v>298</v>
      </c>
      <c r="N97" s="1" t="s">
        <v>131</v>
      </c>
    </row>
    <row r="98" spans="4:15" ht="15" customHeight="1" x14ac:dyDescent="0.25">
      <c r="D98" s="13"/>
      <c r="E98" s="13"/>
      <c r="F98" s="13"/>
      <c r="G98" s="31" t="s">
        <v>8</v>
      </c>
      <c r="H98" s="29">
        <f>SUM(H96:H97)</f>
        <v>1</v>
      </c>
      <c r="I98" s="56"/>
      <c r="J98" s="29">
        <f>SUM(J96:J97)</f>
        <v>0</v>
      </c>
      <c r="K98" s="58"/>
    </row>
    <row r="99" spans="4:15" ht="75" customHeight="1" x14ac:dyDescent="0.25">
      <c r="D99" s="66" t="s">
        <v>104</v>
      </c>
      <c r="E99" s="64" t="s">
        <v>299</v>
      </c>
      <c r="F99" s="20" t="s">
        <v>105</v>
      </c>
      <c r="G99" s="21" t="s">
        <v>300</v>
      </c>
      <c r="H99" s="7">
        <f>100%/5</f>
        <v>0.2</v>
      </c>
      <c r="I99" s="55"/>
      <c r="J99" s="7">
        <f>H99*I99/2</f>
        <v>0</v>
      </c>
      <c r="K99" s="58"/>
      <c r="M99" s="1" t="s">
        <v>305</v>
      </c>
      <c r="N99" s="1" t="s">
        <v>131</v>
      </c>
    </row>
    <row r="100" spans="4:15" ht="75" customHeight="1" x14ac:dyDescent="0.25">
      <c r="D100" s="69"/>
      <c r="E100" s="68"/>
      <c r="F100" s="20" t="s">
        <v>106</v>
      </c>
      <c r="G100" s="21" t="s">
        <v>301</v>
      </c>
      <c r="H100" s="7">
        <f>100%/5</f>
        <v>0.2</v>
      </c>
      <c r="I100" s="55"/>
      <c r="J100" s="7">
        <f>H100*I100/2</f>
        <v>0</v>
      </c>
      <c r="K100" s="58"/>
      <c r="M100" s="1" t="s">
        <v>306</v>
      </c>
      <c r="N100" s="1" t="s">
        <v>127</v>
      </c>
    </row>
    <row r="101" spans="4:15" ht="75" customHeight="1" x14ac:dyDescent="0.25">
      <c r="D101" s="69"/>
      <c r="E101" s="68"/>
      <c r="F101" s="20" t="s">
        <v>107</v>
      </c>
      <c r="G101" s="21" t="s">
        <v>302</v>
      </c>
      <c r="H101" s="7">
        <f>100%/5</f>
        <v>0.2</v>
      </c>
      <c r="I101" s="55"/>
      <c r="J101" s="7">
        <f>H101*I101/2</f>
        <v>0</v>
      </c>
      <c r="K101" s="58"/>
      <c r="M101" s="1" t="s">
        <v>310</v>
      </c>
      <c r="N101" s="1" t="s">
        <v>127</v>
      </c>
    </row>
    <row r="102" spans="4:15" ht="75" customHeight="1" x14ac:dyDescent="0.25">
      <c r="D102" s="69"/>
      <c r="E102" s="68"/>
      <c r="F102" s="20" t="s">
        <v>108</v>
      </c>
      <c r="G102" s="21" t="s">
        <v>303</v>
      </c>
      <c r="H102" s="7">
        <f>100%/5</f>
        <v>0.2</v>
      </c>
      <c r="I102" s="55"/>
      <c r="J102" s="7">
        <f>H102*I102/2</f>
        <v>0</v>
      </c>
      <c r="K102" s="58"/>
      <c r="M102" s="1" t="s">
        <v>355</v>
      </c>
      <c r="N102" s="1" t="s">
        <v>133</v>
      </c>
    </row>
    <row r="103" spans="4:15" ht="75" customHeight="1" x14ac:dyDescent="0.25">
      <c r="D103" s="67"/>
      <c r="E103" s="65"/>
      <c r="F103" s="20" t="s">
        <v>109</v>
      </c>
      <c r="G103" s="21" t="s">
        <v>304</v>
      </c>
      <c r="H103" s="7">
        <f>100%/5</f>
        <v>0.2</v>
      </c>
      <c r="I103" s="55"/>
      <c r="J103" s="7">
        <f>H103*I103/2</f>
        <v>0</v>
      </c>
      <c r="K103" s="58"/>
      <c r="M103" s="1" t="s">
        <v>307</v>
      </c>
      <c r="N103" s="1" t="s">
        <v>131</v>
      </c>
    </row>
    <row r="104" spans="4:15" ht="15" customHeight="1" x14ac:dyDescent="0.25">
      <c r="D104" s="13"/>
      <c r="E104" s="13"/>
      <c r="F104" s="13"/>
      <c r="G104" s="23" t="s">
        <v>8</v>
      </c>
      <c r="H104" s="29">
        <f>SUM(H99:H103)</f>
        <v>1</v>
      </c>
      <c r="I104" s="56"/>
      <c r="J104" s="29">
        <f>SUM(J99:J103)</f>
        <v>0</v>
      </c>
      <c r="K104" s="58"/>
    </row>
    <row r="105" spans="4:15" ht="75" customHeight="1" x14ac:dyDescent="0.25">
      <c r="D105" s="20" t="s">
        <v>110</v>
      </c>
      <c r="E105" s="21" t="s">
        <v>308</v>
      </c>
      <c r="F105" s="20" t="s">
        <v>111</v>
      </c>
      <c r="G105" s="21" t="s">
        <v>309</v>
      </c>
      <c r="H105" s="7">
        <f>100%/1</f>
        <v>1</v>
      </c>
      <c r="I105" s="55"/>
      <c r="J105" s="7">
        <f>H105*I105/2</f>
        <v>0</v>
      </c>
      <c r="K105" s="58"/>
      <c r="M105" s="1" t="s">
        <v>311</v>
      </c>
      <c r="N105" s="1" t="s">
        <v>131</v>
      </c>
    </row>
    <row r="106" spans="4:15" ht="15" customHeight="1" x14ac:dyDescent="0.25">
      <c r="D106" s="13"/>
      <c r="E106" s="13"/>
      <c r="F106" s="13"/>
      <c r="G106" s="23" t="s">
        <v>8</v>
      </c>
      <c r="H106" s="29">
        <f>SUM(H105)</f>
        <v>1</v>
      </c>
      <c r="I106" s="56"/>
      <c r="J106" s="29">
        <f>SUM(J105)</f>
        <v>0</v>
      </c>
      <c r="K106" s="58"/>
    </row>
    <row r="107" spans="4:15" ht="75" customHeight="1" x14ac:dyDescent="0.25">
      <c r="D107" s="66" t="s">
        <v>112</v>
      </c>
      <c r="E107" s="64" t="s">
        <v>312</v>
      </c>
      <c r="F107" s="20" t="s">
        <v>113</v>
      </c>
      <c r="G107" s="21" t="s">
        <v>313</v>
      </c>
      <c r="H107" s="7">
        <f>100%/2</f>
        <v>0.5</v>
      </c>
      <c r="I107" s="55"/>
      <c r="J107" s="7">
        <f>H107*I107/2</f>
        <v>0</v>
      </c>
      <c r="K107" s="58"/>
      <c r="M107" s="1" t="s">
        <v>315</v>
      </c>
      <c r="N107" s="1" t="s">
        <v>131</v>
      </c>
    </row>
    <row r="108" spans="4:15" ht="75" customHeight="1" x14ac:dyDescent="0.25">
      <c r="D108" s="67"/>
      <c r="E108" s="65"/>
      <c r="F108" s="20" t="s">
        <v>114</v>
      </c>
      <c r="G108" s="21" t="s">
        <v>314</v>
      </c>
      <c r="H108" s="7">
        <f>100%/2</f>
        <v>0.5</v>
      </c>
      <c r="I108" s="55"/>
      <c r="J108" s="7">
        <f>H108*I108/2</f>
        <v>0</v>
      </c>
      <c r="K108" s="58"/>
      <c r="M108" s="1" t="s">
        <v>316</v>
      </c>
      <c r="N108" s="1" t="s">
        <v>131</v>
      </c>
    </row>
    <row r="109" spans="4:15" ht="15" customHeight="1" x14ac:dyDescent="0.25">
      <c r="D109" s="13"/>
      <c r="E109" s="13"/>
      <c r="F109" s="13"/>
      <c r="G109" s="23" t="s">
        <v>8</v>
      </c>
      <c r="H109" s="29">
        <f>SUM(H107:H108)</f>
        <v>1</v>
      </c>
      <c r="I109" s="26"/>
      <c r="J109" s="29">
        <f>SUM(J107:J108)</f>
        <v>0</v>
      </c>
      <c r="K109" s="13"/>
      <c r="L109" s="11" t="s">
        <v>118</v>
      </c>
      <c r="M109" s="12"/>
    </row>
    <row r="110" spans="4:15" ht="35.25" customHeight="1" x14ac:dyDescent="0.25">
      <c r="L110" s="10" t="s">
        <v>116</v>
      </c>
      <c r="M110" s="10" t="s">
        <v>117</v>
      </c>
      <c r="N110" s="10" t="s">
        <v>2</v>
      </c>
      <c r="O110" s="10" t="s">
        <v>119</v>
      </c>
    </row>
    <row r="111" spans="4:15" ht="15" customHeight="1" x14ac:dyDescent="0.25">
      <c r="L111" s="6">
        <v>1</v>
      </c>
      <c r="M111" s="13" t="s">
        <v>5</v>
      </c>
      <c r="N111" s="14">
        <f>J5</f>
        <v>0</v>
      </c>
      <c r="O111" s="13"/>
    </row>
    <row r="112" spans="4:15" ht="15" customHeight="1" x14ac:dyDescent="0.25">
      <c r="L112" s="13"/>
      <c r="M112" s="13" t="s">
        <v>11</v>
      </c>
      <c r="N112" s="14">
        <f>J12</f>
        <v>0</v>
      </c>
      <c r="O112" s="13"/>
    </row>
    <row r="113" spans="12:15" ht="15" customHeight="1" x14ac:dyDescent="0.25">
      <c r="L113" s="13"/>
      <c r="M113" s="13" t="s">
        <v>18</v>
      </c>
      <c r="N113" s="14">
        <f>J17</f>
        <v>0</v>
      </c>
      <c r="O113" s="13"/>
    </row>
    <row r="114" spans="12:15" ht="15" customHeight="1" x14ac:dyDescent="0.25">
      <c r="L114" s="13"/>
      <c r="M114" s="13" t="s">
        <v>23</v>
      </c>
      <c r="N114" s="14">
        <f>J20</f>
        <v>0</v>
      </c>
      <c r="O114" s="13"/>
    </row>
    <row r="115" spans="12:15" ht="15" customHeight="1" x14ac:dyDescent="0.25">
      <c r="L115" s="13"/>
      <c r="M115" s="13" t="s">
        <v>26</v>
      </c>
      <c r="N115" s="14">
        <f>J23</f>
        <v>0</v>
      </c>
      <c r="O115" s="15">
        <f>SUM(N111:N115)/5</f>
        <v>0</v>
      </c>
    </row>
    <row r="116" spans="12:15" ht="15" customHeight="1" x14ac:dyDescent="0.25">
      <c r="L116" s="16">
        <v>2</v>
      </c>
      <c r="M116" s="13" t="s">
        <v>29</v>
      </c>
      <c r="N116" s="14">
        <f>J28</f>
        <v>0</v>
      </c>
      <c r="O116" s="13"/>
    </row>
    <row r="117" spans="12:15" ht="15" customHeight="1" x14ac:dyDescent="0.25">
      <c r="L117" s="13"/>
      <c r="M117" s="13" t="s">
        <v>34</v>
      </c>
      <c r="N117" s="14">
        <f>J31</f>
        <v>0</v>
      </c>
      <c r="O117" s="13"/>
    </row>
    <row r="118" spans="12:15" ht="15" customHeight="1" x14ac:dyDescent="0.25">
      <c r="L118" s="13"/>
      <c r="M118" s="13" t="s">
        <v>37</v>
      </c>
      <c r="N118" s="14">
        <f>J36</f>
        <v>0</v>
      </c>
      <c r="O118" s="13"/>
    </row>
    <row r="119" spans="12:15" ht="15" customHeight="1" x14ac:dyDescent="0.25">
      <c r="L119" s="13"/>
      <c r="M119" s="13" t="s">
        <v>42</v>
      </c>
      <c r="N119" s="14">
        <f>J43</f>
        <v>0</v>
      </c>
      <c r="O119" s="13"/>
    </row>
    <row r="120" spans="12:15" ht="15" customHeight="1" x14ac:dyDescent="0.25">
      <c r="L120" s="13"/>
      <c r="M120" s="13" t="s">
        <v>49</v>
      </c>
      <c r="N120" s="14">
        <f>J48</f>
        <v>0</v>
      </c>
      <c r="O120" s="13"/>
    </row>
    <row r="121" spans="12:15" ht="15" customHeight="1" x14ac:dyDescent="0.25">
      <c r="L121" s="13"/>
      <c r="M121" s="13" t="s">
        <v>54</v>
      </c>
      <c r="N121" s="14">
        <f>J52</f>
        <v>0</v>
      </c>
      <c r="O121" s="13"/>
    </row>
    <row r="122" spans="12:15" ht="15" customHeight="1" x14ac:dyDescent="0.25">
      <c r="L122" s="13"/>
      <c r="M122" s="13" t="s">
        <v>58</v>
      </c>
      <c r="N122" s="14">
        <f>J56</f>
        <v>0</v>
      </c>
      <c r="O122" s="15">
        <f>SUM(N116:N122)/7</f>
        <v>0</v>
      </c>
    </row>
    <row r="123" spans="12:15" ht="15" customHeight="1" x14ac:dyDescent="0.25">
      <c r="L123" s="16">
        <v>3</v>
      </c>
      <c r="M123" s="13" t="s">
        <v>62</v>
      </c>
      <c r="N123" s="14">
        <f>J61</f>
        <v>0</v>
      </c>
      <c r="O123" s="15">
        <f>N123/1</f>
        <v>0</v>
      </c>
    </row>
    <row r="124" spans="12:15" ht="15" customHeight="1" x14ac:dyDescent="0.25">
      <c r="L124" s="16">
        <v>4</v>
      </c>
      <c r="M124" s="13" t="s">
        <v>67</v>
      </c>
      <c r="N124" s="14">
        <f>J65</f>
        <v>0</v>
      </c>
      <c r="O124" s="13"/>
    </row>
    <row r="125" spans="12:15" ht="15" customHeight="1" x14ac:dyDescent="0.25">
      <c r="L125" s="13"/>
      <c r="M125" s="13" t="s">
        <v>71</v>
      </c>
      <c r="N125" s="14">
        <f>J71</f>
        <v>0</v>
      </c>
      <c r="O125" s="13"/>
    </row>
    <row r="126" spans="12:15" x14ac:dyDescent="0.25">
      <c r="L126" s="13"/>
      <c r="M126" s="13" t="s">
        <v>77</v>
      </c>
      <c r="N126" s="14">
        <f>J73</f>
        <v>0</v>
      </c>
      <c r="O126" s="13"/>
    </row>
    <row r="127" spans="12:15" x14ac:dyDescent="0.25">
      <c r="L127" s="13"/>
      <c r="M127" s="13" t="s">
        <v>80</v>
      </c>
      <c r="N127" s="14">
        <f>J78</f>
        <v>0</v>
      </c>
      <c r="O127" s="13"/>
    </row>
    <row r="128" spans="12:15" x14ac:dyDescent="0.25">
      <c r="L128" s="13"/>
      <c r="M128" s="13" t="s">
        <v>85</v>
      </c>
      <c r="N128" s="14">
        <f>J82</f>
        <v>0</v>
      </c>
      <c r="O128" s="13"/>
    </row>
    <row r="129" spans="12:15" x14ac:dyDescent="0.25">
      <c r="L129" s="13"/>
      <c r="M129" s="13" t="s">
        <v>89</v>
      </c>
      <c r="N129" s="14">
        <f>J92</f>
        <v>0</v>
      </c>
      <c r="O129" s="15">
        <f>SUM(N124:N129)/6</f>
        <v>0</v>
      </c>
    </row>
    <row r="130" spans="12:15" x14ac:dyDescent="0.25">
      <c r="L130" s="16">
        <v>5</v>
      </c>
      <c r="M130" s="13" t="s">
        <v>79</v>
      </c>
      <c r="N130" s="14">
        <f>J95</f>
        <v>0</v>
      </c>
      <c r="O130" s="13"/>
    </row>
    <row r="131" spans="12:15" x14ac:dyDescent="0.25">
      <c r="L131" s="13"/>
      <c r="M131" s="13" t="s">
        <v>120</v>
      </c>
      <c r="N131" s="14">
        <f>J98</f>
        <v>0</v>
      </c>
      <c r="O131" s="15">
        <f>SUM(N130:N131)/2</f>
        <v>0</v>
      </c>
    </row>
    <row r="132" spans="12:15" x14ac:dyDescent="0.25">
      <c r="L132" s="6">
        <v>6</v>
      </c>
      <c r="M132" s="13" t="s">
        <v>104</v>
      </c>
      <c r="N132" s="14">
        <f>J104</f>
        <v>0</v>
      </c>
      <c r="O132" s="13"/>
    </row>
    <row r="133" spans="12:15" x14ac:dyDescent="0.25">
      <c r="L133" s="13"/>
      <c r="M133" s="13" t="s">
        <v>110</v>
      </c>
      <c r="N133" s="14">
        <f>J106</f>
        <v>0</v>
      </c>
      <c r="O133" s="13"/>
    </row>
    <row r="134" spans="12:15" x14ac:dyDescent="0.25">
      <c r="L134" s="13"/>
      <c r="M134" s="13" t="s">
        <v>112</v>
      </c>
      <c r="N134" s="14">
        <f>J109</f>
        <v>0</v>
      </c>
      <c r="O134" s="15">
        <f>SUM(N132:N134)/3</f>
        <v>0</v>
      </c>
    </row>
    <row r="135" spans="12:15" x14ac:dyDescent="0.25">
      <c r="L135" s="74" t="s">
        <v>121</v>
      </c>
      <c r="M135" s="74"/>
      <c r="N135" s="74"/>
      <c r="O135" s="17">
        <f>SUM(O111:O134)/6</f>
        <v>0</v>
      </c>
    </row>
  </sheetData>
  <mergeCells count="48">
    <mergeCell ref="B2:C2"/>
    <mergeCell ref="D2:E2"/>
    <mergeCell ref="F2:G2"/>
    <mergeCell ref="L135:N135"/>
    <mergeCell ref="E29:E30"/>
    <mergeCell ref="D29:D30"/>
    <mergeCell ref="E3:E4"/>
    <mergeCell ref="D3:D4"/>
    <mergeCell ref="E6:E11"/>
    <mergeCell ref="D6:D11"/>
    <mergeCell ref="E13:E16"/>
    <mergeCell ref="D13:D16"/>
    <mergeCell ref="E18:E19"/>
    <mergeCell ref="D18:D19"/>
    <mergeCell ref="E21:E22"/>
    <mergeCell ref="D21:D22"/>
    <mergeCell ref="E24:E27"/>
    <mergeCell ref="D24:D27"/>
    <mergeCell ref="E32:E35"/>
    <mergeCell ref="D32:D35"/>
    <mergeCell ref="E37:E42"/>
    <mergeCell ref="D37:D42"/>
    <mergeCell ref="E44:E47"/>
    <mergeCell ref="D44:D47"/>
    <mergeCell ref="E49:E51"/>
    <mergeCell ref="D49:D51"/>
    <mergeCell ref="E53:E55"/>
    <mergeCell ref="D53:D55"/>
    <mergeCell ref="E57:E60"/>
    <mergeCell ref="D57:D60"/>
    <mergeCell ref="E62:E64"/>
    <mergeCell ref="D62:D64"/>
    <mergeCell ref="E66:E70"/>
    <mergeCell ref="D66:D70"/>
    <mergeCell ref="E74:E77"/>
    <mergeCell ref="D74:D77"/>
    <mergeCell ref="E79:E81"/>
    <mergeCell ref="D79:D81"/>
    <mergeCell ref="E99:E103"/>
    <mergeCell ref="D99:D103"/>
    <mergeCell ref="E107:E108"/>
    <mergeCell ref="D107:D108"/>
    <mergeCell ref="E83:E91"/>
    <mergeCell ref="D83:D91"/>
    <mergeCell ref="E93:E94"/>
    <mergeCell ref="D93:D94"/>
    <mergeCell ref="E96:E97"/>
    <mergeCell ref="D96:D97"/>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topLeftCell="D1" zoomScale="80" zoomScaleNormal="80" workbookViewId="0">
      <pane xSplit="4" ySplit="2" topLeftCell="I46" activePane="bottomRight" state="frozen"/>
      <selection activeCell="D1" sqref="D1"/>
      <selection pane="topRight" activeCell="H1" sqref="H1"/>
      <selection pane="bottomLeft" activeCell="D3" sqref="D3"/>
      <selection pane="bottomRight" activeCell="M46" sqref="M46"/>
    </sheetView>
  </sheetViews>
  <sheetFormatPr defaultRowHeight="15" x14ac:dyDescent="0.25"/>
  <cols>
    <col min="1" max="1" width="10.7109375" hidden="1" customWidth="1"/>
    <col min="2" max="2" width="2.7109375" hidden="1" customWidth="1"/>
    <col min="3" max="3" width="28" hidden="1" customWidth="1"/>
    <col min="4" max="4" width="5.5703125" customWidth="1"/>
    <col min="5" max="5" width="28.28515625" customWidth="1"/>
    <col min="6" max="6" width="5.42578125" customWidth="1"/>
    <col min="7" max="7" width="45.28515625" customWidth="1"/>
    <col min="8" max="8" width="13.5703125" style="9" customWidth="1"/>
    <col min="9" max="9" width="12.140625" style="9" customWidth="1"/>
    <col min="11" max="11" width="27.5703125" customWidth="1"/>
    <col min="13" max="13" width="64.140625" customWidth="1"/>
    <col min="14" max="14" width="18.7109375" customWidth="1"/>
  </cols>
  <sheetData>
    <row r="1" spans="1:14" x14ac:dyDescent="0.25">
      <c r="I1" s="63" t="s">
        <v>446</v>
      </c>
      <c r="K1" s="63" t="s">
        <v>446</v>
      </c>
    </row>
    <row r="2" spans="1:14" ht="30" x14ac:dyDescent="0.25">
      <c r="A2" t="s">
        <v>0</v>
      </c>
      <c r="B2" s="70" t="s">
        <v>1</v>
      </c>
      <c r="C2" s="71"/>
      <c r="D2" s="72" t="s">
        <v>117</v>
      </c>
      <c r="E2" s="73"/>
      <c r="F2" s="72" t="s">
        <v>122</v>
      </c>
      <c r="G2" s="73"/>
      <c r="H2" s="10" t="s">
        <v>10</v>
      </c>
      <c r="I2" s="54" t="s">
        <v>9</v>
      </c>
      <c r="J2" s="10" t="s">
        <v>2</v>
      </c>
      <c r="K2" s="61" t="s">
        <v>115</v>
      </c>
      <c r="M2" s="32" t="s">
        <v>125</v>
      </c>
      <c r="N2" s="32" t="s">
        <v>368</v>
      </c>
    </row>
    <row r="3" spans="1:14" ht="109.5" customHeight="1" x14ac:dyDescent="0.25">
      <c r="A3" s="1" t="s">
        <v>3</v>
      </c>
      <c r="B3" s="2">
        <v>1</v>
      </c>
      <c r="C3" s="4" t="s">
        <v>4</v>
      </c>
      <c r="D3" s="66" t="s">
        <v>5</v>
      </c>
      <c r="E3" s="64" t="s">
        <v>151</v>
      </c>
      <c r="F3" s="2" t="s">
        <v>6</v>
      </c>
      <c r="G3" s="3" t="s">
        <v>152</v>
      </c>
      <c r="H3" s="5">
        <f>100%/2</f>
        <v>0.5</v>
      </c>
      <c r="I3" s="55"/>
      <c r="J3" s="7">
        <f>H3*I3/2</f>
        <v>0</v>
      </c>
      <c r="K3" s="62"/>
      <c r="M3" s="1" t="s">
        <v>154</v>
      </c>
      <c r="N3" s="1" t="s">
        <v>138</v>
      </c>
    </row>
    <row r="4" spans="1:14" ht="94.5" customHeight="1" x14ac:dyDescent="0.25">
      <c r="B4" s="2"/>
      <c r="C4" s="4"/>
      <c r="D4" s="67"/>
      <c r="E4" s="65"/>
      <c r="F4" s="2" t="s">
        <v>7</v>
      </c>
      <c r="G4" s="3" t="s">
        <v>153</v>
      </c>
      <c r="H4" s="5">
        <f>100%/2</f>
        <v>0.5</v>
      </c>
      <c r="I4" s="55"/>
      <c r="J4" s="7">
        <f>H4*I4/2</f>
        <v>0</v>
      </c>
      <c r="K4" s="62"/>
      <c r="M4" s="1" t="s">
        <v>155</v>
      </c>
      <c r="N4" s="1" t="s">
        <v>138</v>
      </c>
    </row>
    <row r="5" spans="1:14" ht="15" customHeight="1" x14ac:dyDescent="0.25">
      <c r="B5" s="8"/>
      <c r="C5" s="1"/>
      <c r="D5" s="2"/>
      <c r="E5" s="3"/>
      <c r="F5" s="2"/>
      <c r="G5" s="23" t="s">
        <v>8</v>
      </c>
      <c r="H5" s="25">
        <f>SUM(H3:H4)</f>
        <v>1</v>
      </c>
      <c r="I5" s="56"/>
      <c r="J5" s="25">
        <f>SUM(J3:J4)</f>
        <v>0</v>
      </c>
      <c r="K5" s="62"/>
    </row>
    <row r="6" spans="1:14" ht="75" customHeight="1" x14ac:dyDescent="0.25">
      <c r="B6" s="8"/>
      <c r="C6" s="1"/>
      <c r="D6" s="66" t="s">
        <v>11</v>
      </c>
      <c r="E6" s="64" t="s">
        <v>156</v>
      </c>
      <c r="F6" s="2" t="s">
        <v>12</v>
      </c>
      <c r="G6" s="3" t="s">
        <v>157</v>
      </c>
      <c r="H6" s="18">
        <f t="shared" ref="H6:H11" si="0">100%/6</f>
        <v>0.16666666666666666</v>
      </c>
      <c r="I6" s="55"/>
      <c r="J6" s="7">
        <f t="shared" ref="J6:J11" si="1">H6*I6/2</f>
        <v>0</v>
      </c>
      <c r="K6" s="62"/>
      <c r="M6" s="1" t="s">
        <v>159</v>
      </c>
      <c r="N6" s="1" t="s">
        <v>139</v>
      </c>
    </row>
    <row r="7" spans="1:14" ht="75" customHeight="1" x14ac:dyDescent="0.25">
      <c r="B7" s="8"/>
      <c r="C7" s="1"/>
      <c r="D7" s="69"/>
      <c r="E7" s="68"/>
      <c r="F7" s="2" t="s">
        <v>13</v>
      </c>
      <c r="G7" s="3" t="s">
        <v>158</v>
      </c>
      <c r="H7" s="18">
        <f t="shared" si="0"/>
        <v>0.16666666666666666</v>
      </c>
      <c r="I7" s="55"/>
      <c r="J7" s="7">
        <f t="shared" si="1"/>
        <v>0</v>
      </c>
      <c r="K7" s="62"/>
      <c r="M7" s="1" t="s">
        <v>160</v>
      </c>
      <c r="N7" s="1" t="s">
        <v>134</v>
      </c>
    </row>
    <row r="8" spans="1:14" ht="92.25" customHeight="1" x14ac:dyDescent="0.25">
      <c r="B8" s="8"/>
      <c r="C8" s="1"/>
      <c r="D8" s="69"/>
      <c r="E8" s="68"/>
      <c r="F8" s="2" t="s">
        <v>14</v>
      </c>
      <c r="G8" s="3" t="s">
        <v>317</v>
      </c>
      <c r="H8" s="18">
        <f t="shared" si="0"/>
        <v>0.16666666666666666</v>
      </c>
      <c r="I8" s="55"/>
      <c r="J8" s="7">
        <f t="shared" si="1"/>
        <v>0</v>
      </c>
      <c r="K8" s="62"/>
      <c r="M8" s="1" t="s">
        <v>161</v>
      </c>
      <c r="N8" s="1" t="s">
        <v>140</v>
      </c>
    </row>
    <row r="9" spans="1:14" ht="107.25" customHeight="1" x14ac:dyDescent="0.25">
      <c r="B9" s="8"/>
      <c r="C9" s="1"/>
      <c r="D9" s="69"/>
      <c r="E9" s="68"/>
      <c r="F9" s="2" t="s">
        <v>15</v>
      </c>
      <c r="G9" s="3" t="s">
        <v>377</v>
      </c>
      <c r="H9" s="18">
        <f t="shared" si="0"/>
        <v>0.16666666666666666</v>
      </c>
      <c r="I9" s="55"/>
      <c r="J9" s="7">
        <f t="shared" si="1"/>
        <v>0</v>
      </c>
      <c r="K9" s="62"/>
      <c r="M9" s="1" t="s">
        <v>318</v>
      </c>
      <c r="N9" s="1" t="s">
        <v>141</v>
      </c>
    </row>
    <row r="10" spans="1:14" ht="90.75" customHeight="1" x14ac:dyDescent="0.25">
      <c r="B10" s="8"/>
      <c r="C10" s="1"/>
      <c r="D10" s="69"/>
      <c r="E10" s="68"/>
      <c r="F10" s="2" t="s">
        <v>16</v>
      </c>
      <c r="G10" s="3" t="s">
        <v>378</v>
      </c>
      <c r="H10" s="18">
        <f t="shared" si="0"/>
        <v>0.16666666666666666</v>
      </c>
      <c r="I10" s="55"/>
      <c r="J10" s="7">
        <f t="shared" si="1"/>
        <v>0</v>
      </c>
      <c r="K10" s="62"/>
      <c r="M10" s="1" t="s">
        <v>319</v>
      </c>
      <c r="N10" s="1" t="s">
        <v>142</v>
      </c>
    </row>
    <row r="11" spans="1:14" ht="155.25" customHeight="1" x14ac:dyDescent="0.25">
      <c r="B11" s="8"/>
      <c r="C11" s="1"/>
      <c r="D11" s="67"/>
      <c r="E11" s="65"/>
      <c r="F11" s="2" t="s">
        <v>17</v>
      </c>
      <c r="G11" s="3" t="s">
        <v>163</v>
      </c>
      <c r="H11" s="18">
        <f t="shared" si="0"/>
        <v>0.16666666666666666</v>
      </c>
      <c r="I11" s="55"/>
      <c r="J11" s="7">
        <f t="shared" si="1"/>
        <v>0</v>
      </c>
      <c r="K11" s="62"/>
      <c r="M11" s="1" t="s">
        <v>320</v>
      </c>
      <c r="N11" s="1" t="s">
        <v>143</v>
      </c>
    </row>
    <row r="12" spans="1:14" ht="15" customHeight="1" x14ac:dyDescent="0.25">
      <c r="B12" s="8"/>
      <c r="C12" s="1"/>
      <c r="D12" s="2"/>
      <c r="E12" s="3"/>
      <c r="F12" s="2"/>
      <c r="G12" s="23" t="s">
        <v>8</v>
      </c>
      <c r="H12" s="24">
        <f>SUM(H6:H11)</f>
        <v>0.99999999999999989</v>
      </c>
      <c r="I12" s="55"/>
      <c r="J12" s="24">
        <f>SUM(J6:J11)</f>
        <v>0</v>
      </c>
      <c r="K12" s="62"/>
    </row>
    <row r="13" spans="1:14" ht="75" customHeight="1" x14ac:dyDescent="0.25">
      <c r="B13" s="8"/>
      <c r="C13" s="1"/>
      <c r="D13" s="66" t="s">
        <v>18</v>
      </c>
      <c r="E13" s="64" t="s">
        <v>165</v>
      </c>
      <c r="F13" s="2" t="s">
        <v>19</v>
      </c>
      <c r="G13" s="3" t="s">
        <v>360</v>
      </c>
      <c r="H13" s="18">
        <f>100%/4</f>
        <v>0.25</v>
      </c>
      <c r="I13" s="55"/>
      <c r="J13" s="7">
        <f>H13*I13/2</f>
        <v>0</v>
      </c>
      <c r="K13" s="62"/>
      <c r="M13" s="8" t="s">
        <v>359</v>
      </c>
      <c r="N13" s="1" t="s">
        <v>130</v>
      </c>
    </row>
    <row r="14" spans="1:14" ht="91.5" customHeight="1" x14ac:dyDescent="0.25">
      <c r="B14" s="8"/>
      <c r="C14" s="1"/>
      <c r="D14" s="69"/>
      <c r="E14" s="68"/>
      <c r="F14" s="2" t="s">
        <v>20</v>
      </c>
      <c r="G14" s="3" t="s">
        <v>166</v>
      </c>
      <c r="H14" s="18">
        <f>100%/4</f>
        <v>0.25</v>
      </c>
      <c r="I14" s="55"/>
      <c r="J14" s="7">
        <f>H14*I14/2</f>
        <v>0</v>
      </c>
      <c r="K14" s="62"/>
      <c r="M14" s="1" t="s">
        <v>322</v>
      </c>
      <c r="N14" s="1" t="s">
        <v>144</v>
      </c>
    </row>
    <row r="15" spans="1:14" ht="90" customHeight="1" x14ac:dyDescent="0.25">
      <c r="B15" s="8"/>
      <c r="C15" s="1"/>
      <c r="D15" s="69"/>
      <c r="E15" s="68"/>
      <c r="F15" s="2" t="s">
        <v>21</v>
      </c>
      <c r="G15" s="3" t="s">
        <v>167</v>
      </c>
      <c r="H15" s="18">
        <f>100%/4</f>
        <v>0.25</v>
      </c>
      <c r="I15" s="55"/>
      <c r="J15" s="7">
        <f>H15*I15/2</f>
        <v>0</v>
      </c>
      <c r="K15" s="62"/>
      <c r="M15" s="1" t="s">
        <v>323</v>
      </c>
      <c r="N15" s="1" t="s">
        <v>144</v>
      </c>
    </row>
    <row r="16" spans="1:14" ht="75" customHeight="1" x14ac:dyDescent="0.25">
      <c r="B16" s="8"/>
      <c r="C16" s="1"/>
      <c r="D16" s="67"/>
      <c r="E16" s="65"/>
      <c r="F16" s="2" t="s">
        <v>22</v>
      </c>
      <c r="G16" s="3" t="s">
        <v>168</v>
      </c>
      <c r="H16" s="18">
        <f>100%/4</f>
        <v>0.25</v>
      </c>
      <c r="I16" s="55"/>
      <c r="J16" s="7">
        <f>H16*I16/2</f>
        <v>0</v>
      </c>
      <c r="K16" s="62"/>
      <c r="M16" s="1" t="s">
        <v>171</v>
      </c>
      <c r="N16" s="1" t="s">
        <v>145</v>
      </c>
    </row>
    <row r="17" spans="2:14" ht="15" customHeight="1" x14ac:dyDescent="0.25">
      <c r="B17" s="8"/>
      <c r="C17" s="1"/>
      <c r="D17" s="2"/>
      <c r="E17" s="3"/>
      <c r="F17" s="2"/>
      <c r="G17" s="23" t="s">
        <v>8</v>
      </c>
      <c r="H17" s="24">
        <f>SUM(H13:H16)</f>
        <v>1</v>
      </c>
      <c r="I17" s="56"/>
      <c r="J17" s="24">
        <f>SUM(J13:J16)</f>
        <v>0</v>
      </c>
      <c r="K17" s="62"/>
    </row>
    <row r="18" spans="2:14" ht="95.25" customHeight="1" x14ac:dyDescent="0.25">
      <c r="B18" s="8"/>
      <c r="C18" s="1"/>
      <c r="D18" s="66" t="s">
        <v>23</v>
      </c>
      <c r="E18" s="64" t="s">
        <v>172</v>
      </c>
      <c r="F18" s="2" t="s">
        <v>24</v>
      </c>
      <c r="G18" s="3" t="s">
        <v>173</v>
      </c>
      <c r="H18" s="18">
        <f>100%/2</f>
        <v>0.5</v>
      </c>
      <c r="I18" s="55"/>
      <c r="J18" s="7">
        <f>H18*I18/2</f>
        <v>0</v>
      </c>
      <c r="K18" s="62"/>
      <c r="M18" s="1" t="s">
        <v>183</v>
      </c>
      <c r="N18" s="1" t="s">
        <v>145</v>
      </c>
    </row>
    <row r="19" spans="2:14" ht="75" customHeight="1" x14ac:dyDescent="0.25">
      <c r="B19" s="8"/>
      <c r="C19" s="1"/>
      <c r="D19" s="67"/>
      <c r="E19" s="65"/>
      <c r="F19" s="2" t="s">
        <v>25</v>
      </c>
      <c r="G19" s="3" t="s">
        <v>174</v>
      </c>
      <c r="H19" s="18">
        <f>100%/2</f>
        <v>0.5</v>
      </c>
      <c r="I19" s="55"/>
      <c r="J19" s="7">
        <f>H19*I19/2</f>
        <v>0</v>
      </c>
      <c r="K19" s="62"/>
      <c r="M19" s="1" t="s">
        <v>175</v>
      </c>
      <c r="N19" s="1" t="s">
        <v>146</v>
      </c>
    </row>
    <row r="20" spans="2:14" ht="15" customHeight="1" x14ac:dyDescent="0.25">
      <c r="D20" s="3"/>
      <c r="E20" s="3"/>
      <c r="F20" s="2"/>
      <c r="G20" s="23" t="s">
        <v>8</v>
      </c>
      <c r="H20" s="25">
        <f>SUM(H18:H19)</f>
        <v>1</v>
      </c>
      <c r="I20" s="56"/>
      <c r="J20" s="25">
        <f>SUM(J18:J19)</f>
        <v>0</v>
      </c>
      <c r="K20" s="62"/>
    </row>
    <row r="21" spans="2:14" ht="75" customHeight="1" x14ac:dyDescent="0.25">
      <c r="D21" s="66" t="s">
        <v>26</v>
      </c>
      <c r="E21" s="64" t="s">
        <v>176</v>
      </c>
      <c r="F21" s="2" t="s">
        <v>27</v>
      </c>
      <c r="G21" s="3" t="s">
        <v>177</v>
      </c>
      <c r="H21" s="18">
        <f>100%/2</f>
        <v>0.5</v>
      </c>
      <c r="I21" s="55"/>
      <c r="J21" s="7">
        <f>H21*I21/2</f>
        <v>0</v>
      </c>
      <c r="K21" s="62"/>
      <c r="M21" s="36" t="s">
        <v>178</v>
      </c>
      <c r="N21" s="1" t="s">
        <v>130</v>
      </c>
    </row>
    <row r="22" spans="2:14" ht="75" customHeight="1" x14ac:dyDescent="0.25">
      <c r="D22" s="67"/>
      <c r="E22" s="65"/>
      <c r="F22" s="3" t="s">
        <v>28</v>
      </c>
      <c r="G22" s="3" t="s">
        <v>324</v>
      </c>
      <c r="H22" s="18">
        <f>100%/2</f>
        <v>0.5</v>
      </c>
      <c r="I22" s="55"/>
      <c r="J22" s="7">
        <f>H22*I22/2</f>
        <v>0</v>
      </c>
      <c r="K22" s="62"/>
      <c r="M22" s="1" t="s">
        <v>179</v>
      </c>
      <c r="N22" s="1" t="s">
        <v>146</v>
      </c>
    </row>
    <row r="23" spans="2:14" ht="15" customHeight="1" x14ac:dyDescent="0.25">
      <c r="D23" s="13"/>
      <c r="E23" s="13"/>
      <c r="F23" s="2"/>
      <c r="G23" s="23" t="s">
        <v>8</v>
      </c>
      <c r="H23" s="27">
        <f>SUM(H21:H22)</f>
        <v>1</v>
      </c>
      <c r="I23" s="56"/>
      <c r="J23" s="27">
        <f>SUM(J21:J22)</f>
        <v>0</v>
      </c>
      <c r="K23" s="62"/>
    </row>
    <row r="24" spans="2:14" ht="107.25" customHeight="1" x14ac:dyDescent="0.25">
      <c r="B24" s="1"/>
      <c r="C24" s="1"/>
      <c r="D24" s="64" t="s">
        <v>29</v>
      </c>
      <c r="E24" s="64" t="s">
        <v>326</v>
      </c>
      <c r="F24" s="3" t="s">
        <v>30</v>
      </c>
      <c r="G24" s="3" t="s">
        <v>185</v>
      </c>
      <c r="H24" s="18">
        <f>100%/4</f>
        <v>0.25</v>
      </c>
      <c r="I24" s="55"/>
      <c r="J24" s="7">
        <f>H24*I24/2</f>
        <v>0</v>
      </c>
      <c r="K24" s="62"/>
      <c r="M24" s="1" t="s">
        <v>184</v>
      </c>
      <c r="N24" s="1" t="s">
        <v>128</v>
      </c>
    </row>
    <row r="25" spans="2:14" ht="122.25" customHeight="1" x14ac:dyDescent="0.25">
      <c r="D25" s="68"/>
      <c r="E25" s="68"/>
      <c r="F25" s="2" t="s">
        <v>31</v>
      </c>
      <c r="G25" s="3" t="s">
        <v>186</v>
      </c>
      <c r="H25" s="18">
        <f>100%/4</f>
        <v>0.25</v>
      </c>
      <c r="I25" s="55"/>
      <c r="J25" s="7">
        <f>H25*I25/2</f>
        <v>0</v>
      </c>
      <c r="K25" s="62"/>
      <c r="M25" s="1" t="s">
        <v>328</v>
      </c>
      <c r="N25" s="1" t="s">
        <v>126</v>
      </c>
    </row>
    <row r="26" spans="2:14" ht="112.5" customHeight="1" x14ac:dyDescent="0.25">
      <c r="D26" s="68"/>
      <c r="E26" s="68"/>
      <c r="F26" s="2" t="s">
        <v>32</v>
      </c>
      <c r="G26" s="3" t="s">
        <v>327</v>
      </c>
      <c r="H26" s="18">
        <f>100%/4</f>
        <v>0.25</v>
      </c>
      <c r="I26" s="55"/>
      <c r="J26" s="7">
        <f>H26*I26/2</f>
        <v>0</v>
      </c>
      <c r="K26" s="62"/>
      <c r="M26" s="1" t="s">
        <v>188</v>
      </c>
      <c r="N26" s="1" t="s">
        <v>137</v>
      </c>
    </row>
    <row r="27" spans="2:14" ht="107.25" customHeight="1" x14ac:dyDescent="0.25">
      <c r="D27" s="65"/>
      <c r="E27" s="65"/>
      <c r="F27" s="2" t="s">
        <v>33</v>
      </c>
      <c r="G27" s="3" t="s">
        <v>182</v>
      </c>
      <c r="H27" s="18">
        <f>100%/4</f>
        <v>0.25</v>
      </c>
      <c r="I27" s="55"/>
      <c r="J27" s="7">
        <f>H27*I27/2</f>
        <v>0</v>
      </c>
      <c r="K27" s="62"/>
      <c r="M27" s="1" t="s">
        <v>329</v>
      </c>
      <c r="N27" s="1" t="s">
        <v>137</v>
      </c>
    </row>
    <row r="28" spans="2:14" ht="15" customHeight="1" x14ac:dyDescent="0.25">
      <c r="D28" s="2"/>
      <c r="E28" s="3"/>
      <c r="F28" s="2"/>
      <c r="G28" s="23" t="s">
        <v>8</v>
      </c>
      <c r="H28" s="24">
        <f>SUM(H24:H27)</f>
        <v>1</v>
      </c>
      <c r="I28" s="56"/>
      <c r="J28" s="24">
        <f>SUM(J24:J27)</f>
        <v>0</v>
      </c>
      <c r="K28" s="62"/>
    </row>
    <row r="29" spans="2:14" ht="92.25" customHeight="1" x14ac:dyDescent="0.25">
      <c r="D29" s="66" t="s">
        <v>34</v>
      </c>
      <c r="E29" s="64" t="s">
        <v>189</v>
      </c>
      <c r="F29" s="2" t="s">
        <v>35</v>
      </c>
      <c r="G29" s="3" t="s">
        <v>190</v>
      </c>
      <c r="H29" s="18">
        <f>100%/2</f>
        <v>0.5</v>
      </c>
      <c r="I29" s="55"/>
      <c r="J29" s="7">
        <f>H29*I29/2</f>
        <v>0</v>
      </c>
      <c r="K29" s="62"/>
      <c r="M29" s="1" t="s">
        <v>330</v>
      </c>
      <c r="N29" s="1" t="s">
        <v>128</v>
      </c>
    </row>
    <row r="30" spans="2:14" ht="75" customHeight="1" x14ac:dyDescent="0.25">
      <c r="D30" s="67"/>
      <c r="E30" s="65"/>
      <c r="F30" s="2" t="s">
        <v>36</v>
      </c>
      <c r="G30" s="3" t="s">
        <v>191</v>
      </c>
      <c r="H30" s="18">
        <f>100%/2</f>
        <v>0.5</v>
      </c>
      <c r="I30" s="55"/>
      <c r="J30" s="7">
        <f>H30*I30/2</f>
        <v>0</v>
      </c>
      <c r="K30" s="62"/>
      <c r="M30" s="1" t="s">
        <v>193</v>
      </c>
      <c r="N30" s="1" t="s">
        <v>128</v>
      </c>
    </row>
    <row r="31" spans="2:14" ht="15" customHeight="1" x14ac:dyDescent="0.25">
      <c r="D31" s="13"/>
      <c r="E31" s="13"/>
      <c r="F31" s="2"/>
      <c r="G31" s="23" t="s">
        <v>8</v>
      </c>
      <c r="H31" s="24">
        <f>SUM(H29:H30)</f>
        <v>1</v>
      </c>
      <c r="I31" s="55"/>
      <c r="J31" s="24">
        <f>SUM(J29:J30)</f>
        <v>0</v>
      </c>
      <c r="K31" s="62"/>
    </row>
    <row r="32" spans="2:14" ht="75" customHeight="1" x14ac:dyDescent="0.25">
      <c r="D32" s="66" t="s">
        <v>37</v>
      </c>
      <c r="E32" s="64" t="s">
        <v>194</v>
      </c>
      <c r="F32" s="2" t="s">
        <v>38</v>
      </c>
      <c r="G32" s="3" t="s">
        <v>195</v>
      </c>
      <c r="H32" s="18">
        <f>100%/3</f>
        <v>0.33333333333333331</v>
      </c>
      <c r="I32" s="55"/>
      <c r="J32" s="7">
        <f>H32*I32/2</f>
        <v>0</v>
      </c>
      <c r="K32" s="62"/>
      <c r="M32" s="1" t="s">
        <v>199</v>
      </c>
      <c r="N32" s="1" t="s">
        <v>128</v>
      </c>
    </row>
    <row r="33" spans="4:14" ht="94.5" customHeight="1" x14ac:dyDescent="0.25">
      <c r="D33" s="69"/>
      <c r="E33" s="68"/>
      <c r="F33" s="2" t="s">
        <v>39</v>
      </c>
      <c r="G33" s="3" t="s">
        <v>196</v>
      </c>
      <c r="H33" s="18">
        <f>100%/3</f>
        <v>0.33333333333333331</v>
      </c>
      <c r="I33" s="55"/>
      <c r="J33" s="7">
        <f>H33*I33/2</f>
        <v>0</v>
      </c>
      <c r="K33" s="62"/>
      <c r="M33" s="1" t="s">
        <v>331</v>
      </c>
      <c r="N33" s="1" t="s">
        <v>131</v>
      </c>
    </row>
    <row r="34" spans="4:14" ht="75" customHeight="1" x14ac:dyDescent="0.25">
      <c r="D34" s="69"/>
      <c r="E34" s="68"/>
      <c r="F34" s="2" t="s">
        <v>40</v>
      </c>
      <c r="G34" s="22" t="s">
        <v>197</v>
      </c>
      <c r="H34" s="18">
        <f>100%/3</f>
        <v>0.33333333333333331</v>
      </c>
      <c r="I34" s="55"/>
      <c r="J34" s="7">
        <f>H34*I34/2</f>
        <v>0</v>
      </c>
      <c r="K34" s="62"/>
      <c r="M34" s="1" t="s">
        <v>332</v>
      </c>
      <c r="N34" s="1" t="s">
        <v>127</v>
      </c>
    </row>
    <row r="35" spans="4:14" ht="15" customHeight="1" x14ac:dyDescent="0.25">
      <c r="D35" s="13"/>
      <c r="E35" s="13"/>
      <c r="F35" s="2"/>
      <c r="G35" s="23" t="s">
        <v>8</v>
      </c>
      <c r="H35" s="24">
        <f>SUM(H32:H34)</f>
        <v>1</v>
      </c>
      <c r="I35" s="56"/>
      <c r="J35" s="24">
        <f>SUM(J32:J34)</f>
        <v>0</v>
      </c>
      <c r="K35" s="62"/>
    </row>
    <row r="36" spans="4:14" ht="75" customHeight="1" x14ac:dyDescent="0.25">
      <c r="D36" s="66" t="s">
        <v>42</v>
      </c>
      <c r="E36" s="64" t="s">
        <v>201</v>
      </c>
      <c r="F36" s="2" t="s">
        <v>43</v>
      </c>
      <c r="G36" s="3" t="s">
        <v>202</v>
      </c>
      <c r="H36" s="18">
        <f>100%/4</f>
        <v>0.25</v>
      </c>
      <c r="I36" s="55"/>
      <c r="J36" s="7">
        <f t="shared" ref="J36:J39" si="2">H36*I36/2</f>
        <v>0</v>
      </c>
      <c r="K36" s="62"/>
      <c r="M36" s="1" t="s">
        <v>207</v>
      </c>
      <c r="N36" s="1" t="s">
        <v>131</v>
      </c>
    </row>
    <row r="37" spans="4:14" ht="93.75" customHeight="1" x14ac:dyDescent="0.25">
      <c r="D37" s="69"/>
      <c r="E37" s="68"/>
      <c r="F37" s="2" t="s">
        <v>44</v>
      </c>
      <c r="G37" s="3" t="s">
        <v>203</v>
      </c>
      <c r="H37" s="18">
        <f>100%/4</f>
        <v>0.25</v>
      </c>
      <c r="I37" s="55"/>
      <c r="J37" s="7">
        <f t="shared" si="2"/>
        <v>0</v>
      </c>
      <c r="K37" s="62"/>
      <c r="M37" s="1" t="s">
        <v>208</v>
      </c>
      <c r="N37" s="1" t="s">
        <v>131</v>
      </c>
    </row>
    <row r="38" spans="4:14" ht="129.75" customHeight="1" x14ac:dyDescent="0.25">
      <c r="D38" s="69"/>
      <c r="E38" s="68"/>
      <c r="F38" s="2" t="s">
        <v>45</v>
      </c>
      <c r="G38" s="3" t="s">
        <v>413</v>
      </c>
      <c r="H38" s="18">
        <f>100%/4</f>
        <v>0.25</v>
      </c>
      <c r="I38" s="55"/>
      <c r="J38" s="7">
        <f t="shared" si="2"/>
        <v>0</v>
      </c>
      <c r="K38" s="62"/>
      <c r="M38" s="1" t="s">
        <v>333</v>
      </c>
      <c r="N38" s="1" t="s">
        <v>129</v>
      </c>
    </row>
    <row r="39" spans="4:14" ht="75" customHeight="1" x14ac:dyDescent="0.25">
      <c r="D39" s="67"/>
      <c r="E39" s="65"/>
      <c r="F39" s="2" t="s">
        <v>46</v>
      </c>
      <c r="G39" s="3" t="s">
        <v>414</v>
      </c>
      <c r="H39" s="18">
        <f>100%/4</f>
        <v>0.25</v>
      </c>
      <c r="I39" s="55"/>
      <c r="J39" s="7">
        <f t="shared" si="2"/>
        <v>0</v>
      </c>
      <c r="K39" s="62"/>
      <c r="M39" s="1" t="s">
        <v>334</v>
      </c>
      <c r="N39" s="1" t="s">
        <v>131</v>
      </c>
    </row>
    <row r="40" spans="4:14" ht="15" customHeight="1" x14ac:dyDescent="0.25">
      <c r="D40" s="2"/>
      <c r="E40" s="3"/>
      <c r="F40" s="2"/>
      <c r="G40" s="23" t="s">
        <v>8</v>
      </c>
      <c r="H40" s="27">
        <f>SUM(H36:H39)</f>
        <v>1</v>
      </c>
      <c r="I40" s="56"/>
      <c r="J40" s="27">
        <f>SUM(J36:J39)</f>
        <v>0</v>
      </c>
      <c r="K40" s="62"/>
    </row>
    <row r="41" spans="4:14" ht="105" x14ac:dyDescent="0.25">
      <c r="D41" s="75" t="s">
        <v>49</v>
      </c>
      <c r="E41" s="64" t="s">
        <v>212</v>
      </c>
      <c r="F41" s="2" t="s">
        <v>50</v>
      </c>
      <c r="G41" s="52" t="s">
        <v>213</v>
      </c>
      <c r="H41" s="7">
        <f>100%/4</f>
        <v>0.25</v>
      </c>
      <c r="I41" s="56"/>
      <c r="J41" s="7">
        <f>H41*I41/2</f>
        <v>0</v>
      </c>
      <c r="K41" s="62"/>
      <c r="M41" s="1" t="s">
        <v>408</v>
      </c>
      <c r="N41" s="1" t="s">
        <v>127</v>
      </c>
    </row>
    <row r="42" spans="4:14" ht="255" x14ac:dyDescent="0.25">
      <c r="D42" s="76"/>
      <c r="E42" s="68"/>
      <c r="F42" s="2" t="s">
        <v>51</v>
      </c>
      <c r="G42" s="52" t="s">
        <v>214</v>
      </c>
      <c r="H42" s="7">
        <f>100%/4</f>
        <v>0.25</v>
      </c>
      <c r="I42" s="56"/>
      <c r="J42" s="7">
        <f>H42*I42/2</f>
        <v>0</v>
      </c>
      <c r="K42" s="62"/>
      <c r="M42" s="1" t="s">
        <v>217</v>
      </c>
      <c r="N42" s="1" t="s">
        <v>148</v>
      </c>
    </row>
    <row r="43" spans="4:14" ht="60" x14ac:dyDescent="0.25">
      <c r="D43" s="76"/>
      <c r="E43" s="68"/>
      <c r="F43" s="2" t="s">
        <v>52</v>
      </c>
      <c r="G43" s="52" t="s">
        <v>406</v>
      </c>
      <c r="H43" s="7">
        <f>100%/4</f>
        <v>0.25</v>
      </c>
      <c r="I43" s="56"/>
      <c r="J43" s="7">
        <f>H43*I43/2</f>
        <v>0</v>
      </c>
      <c r="K43" s="62"/>
      <c r="M43" s="1" t="s">
        <v>218</v>
      </c>
      <c r="N43" s="1" t="s">
        <v>131</v>
      </c>
    </row>
    <row r="44" spans="4:14" ht="120" x14ac:dyDescent="0.25">
      <c r="D44" s="77"/>
      <c r="E44" s="65"/>
      <c r="F44" s="2" t="s">
        <v>53</v>
      </c>
      <c r="G44" s="52" t="s">
        <v>407</v>
      </c>
      <c r="H44" s="7">
        <f>100%/4</f>
        <v>0.25</v>
      </c>
      <c r="I44" s="56"/>
      <c r="J44" s="7">
        <f>H44*I44/2</f>
        <v>0</v>
      </c>
      <c r="K44" s="62"/>
      <c r="M44" s="1" t="s">
        <v>219</v>
      </c>
      <c r="N44" s="1" t="s">
        <v>149</v>
      </c>
    </row>
    <row r="45" spans="4:14" ht="15" customHeight="1" x14ac:dyDescent="0.25">
      <c r="D45" s="50"/>
      <c r="E45" s="51"/>
      <c r="F45" s="2"/>
      <c r="G45" s="23" t="s">
        <v>8</v>
      </c>
      <c r="H45" s="27">
        <f>SUM(H41:H44)</f>
        <v>1</v>
      </c>
      <c r="I45" s="56"/>
      <c r="J45" s="27">
        <f>SUM(J41:J44)</f>
        <v>0</v>
      </c>
      <c r="K45" s="62"/>
    </row>
    <row r="46" spans="4:14" ht="91.5" customHeight="1" x14ac:dyDescent="0.25">
      <c r="D46" s="66" t="s">
        <v>54</v>
      </c>
      <c r="E46" s="64" t="s">
        <v>220</v>
      </c>
      <c r="F46" s="2" t="s">
        <v>55</v>
      </c>
      <c r="G46" s="21" t="s">
        <v>415</v>
      </c>
      <c r="H46" s="7">
        <f>100%/3</f>
        <v>0.33333333333333331</v>
      </c>
      <c r="I46" s="55"/>
      <c r="J46" s="7">
        <f>H46*I46/2</f>
        <v>0</v>
      </c>
      <c r="K46" s="62"/>
      <c r="M46" s="1" t="s">
        <v>336</v>
      </c>
      <c r="N46" s="1" t="s">
        <v>447</v>
      </c>
    </row>
    <row r="47" spans="4:14" ht="97.5" customHeight="1" x14ac:dyDescent="0.25">
      <c r="D47" s="69"/>
      <c r="E47" s="68"/>
      <c r="F47" s="2" t="s">
        <v>56</v>
      </c>
      <c r="G47" s="21" t="s">
        <v>416</v>
      </c>
      <c r="H47" s="7">
        <f>100%/3</f>
        <v>0.33333333333333331</v>
      </c>
      <c r="I47" s="55"/>
      <c r="J47" s="7">
        <f>H47*I47/2</f>
        <v>0</v>
      </c>
      <c r="K47" s="62"/>
      <c r="M47" s="1" t="s">
        <v>337</v>
      </c>
      <c r="N47" s="1" t="s">
        <v>127</v>
      </c>
    </row>
    <row r="48" spans="4:14" ht="112.5" customHeight="1" x14ac:dyDescent="0.25">
      <c r="D48" s="67"/>
      <c r="E48" s="65"/>
      <c r="F48" s="2" t="s">
        <v>57</v>
      </c>
      <c r="G48" s="3" t="s">
        <v>335</v>
      </c>
      <c r="H48" s="7">
        <f>100%/3</f>
        <v>0.33333333333333331</v>
      </c>
      <c r="I48" s="55"/>
      <c r="J48" s="7">
        <f>H48*I48/2</f>
        <v>0</v>
      </c>
      <c r="K48" s="62"/>
      <c r="M48" s="1" t="s">
        <v>338</v>
      </c>
      <c r="N48" s="1" t="s">
        <v>129</v>
      </c>
    </row>
    <row r="49" spans="4:15" ht="15" customHeight="1" x14ac:dyDescent="0.25">
      <c r="D49" s="13"/>
      <c r="E49" s="13"/>
      <c r="F49" s="2"/>
      <c r="G49" s="23" t="s">
        <v>8</v>
      </c>
      <c r="H49" s="24">
        <f>SUM(H46:H48)</f>
        <v>1</v>
      </c>
      <c r="I49" s="56"/>
      <c r="J49" s="24">
        <f>SUM(J46:J48)</f>
        <v>0</v>
      </c>
      <c r="K49" s="62"/>
    </row>
    <row r="50" spans="4:15" ht="90" x14ac:dyDescent="0.25">
      <c r="D50" s="66" t="s">
        <v>58</v>
      </c>
      <c r="E50" s="64" t="s">
        <v>224</v>
      </c>
      <c r="F50" s="2" t="s">
        <v>59</v>
      </c>
      <c r="G50" s="52" t="s">
        <v>409</v>
      </c>
      <c r="H50" s="7">
        <f>100%/2</f>
        <v>0.5</v>
      </c>
      <c r="I50" s="59"/>
      <c r="J50" s="7">
        <f>H50*I50/2</f>
        <v>0</v>
      </c>
      <c r="K50" s="62"/>
      <c r="M50" s="36" t="s">
        <v>443</v>
      </c>
      <c r="N50" s="1" t="s">
        <v>129</v>
      </c>
    </row>
    <row r="51" spans="4:15" ht="45" x14ac:dyDescent="0.25">
      <c r="D51" s="67"/>
      <c r="E51" s="65"/>
      <c r="F51" s="2" t="s">
        <v>60</v>
      </c>
      <c r="G51" s="52" t="s">
        <v>225</v>
      </c>
      <c r="H51" s="7">
        <f>100%/2</f>
        <v>0.5</v>
      </c>
      <c r="I51" s="59"/>
      <c r="J51" s="7">
        <f>H51*I51/2</f>
        <v>0</v>
      </c>
      <c r="K51" s="62"/>
      <c r="M51" s="1" t="s">
        <v>227</v>
      </c>
      <c r="N51" s="1" t="s">
        <v>131</v>
      </c>
    </row>
    <row r="52" spans="4:15" ht="15" customHeight="1" x14ac:dyDescent="0.25">
      <c r="D52" s="53"/>
      <c r="E52" s="53"/>
      <c r="F52" s="2"/>
      <c r="G52" s="23" t="s">
        <v>8</v>
      </c>
      <c r="H52" s="24">
        <f>SUM(H50:H51)</f>
        <v>1</v>
      </c>
      <c r="I52" s="56"/>
      <c r="J52" s="24">
        <f>SUM(J50:J51)</f>
        <v>0</v>
      </c>
      <c r="K52" s="62"/>
    </row>
    <row r="53" spans="4:15" ht="75" customHeight="1" x14ac:dyDescent="0.25">
      <c r="D53" s="64" t="s">
        <v>62</v>
      </c>
      <c r="E53" s="64" t="s">
        <v>229</v>
      </c>
      <c r="F53" s="2" t="s">
        <v>63</v>
      </c>
      <c r="G53" s="3" t="s">
        <v>230</v>
      </c>
      <c r="H53" s="7">
        <f>100%/4</f>
        <v>0.25</v>
      </c>
      <c r="I53" s="55"/>
      <c r="J53" s="7">
        <f>H53*I53/2</f>
        <v>0</v>
      </c>
      <c r="K53" s="62"/>
      <c r="M53" s="1" t="s">
        <v>339</v>
      </c>
      <c r="N53" s="1" t="s">
        <v>127</v>
      </c>
    </row>
    <row r="54" spans="4:15" ht="75" customHeight="1" x14ac:dyDescent="0.25">
      <c r="D54" s="68"/>
      <c r="E54" s="68"/>
      <c r="F54" s="2" t="s">
        <v>64</v>
      </c>
      <c r="G54" s="3" t="s">
        <v>231</v>
      </c>
      <c r="H54" s="7">
        <f>100%/4</f>
        <v>0.25</v>
      </c>
      <c r="I54" s="55"/>
      <c r="J54" s="7">
        <f>H54*I54/2</f>
        <v>0</v>
      </c>
      <c r="K54" s="62"/>
      <c r="M54" s="1" t="s">
        <v>340</v>
      </c>
      <c r="N54" s="1" t="s">
        <v>127</v>
      </c>
      <c r="O54" s="1"/>
    </row>
    <row r="55" spans="4:15" ht="76.5" customHeight="1" x14ac:dyDescent="0.25">
      <c r="D55" s="68"/>
      <c r="E55" s="68"/>
      <c r="F55" s="2" t="s">
        <v>65</v>
      </c>
      <c r="G55" s="3" t="s">
        <v>233</v>
      </c>
      <c r="H55" s="7">
        <f>100%/4</f>
        <v>0.25</v>
      </c>
      <c r="I55" s="55"/>
      <c r="J55" s="7">
        <f>H55*I55/2</f>
        <v>0</v>
      </c>
      <c r="K55" s="62"/>
      <c r="M55" s="1" t="s">
        <v>237</v>
      </c>
      <c r="N55" s="1" t="s">
        <v>133</v>
      </c>
    </row>
    <row r="56" spans="4:15" ht="75" customHeight="1" x14ac:dyDescent="0.25">
      <c r="D56" s="68"/>
      <c r="E56" s="68"/>
      <c r="F56" s="2" t="s">
        <v>66</v>
      </c>
      <c r="G56" s="3" t="s">
        <v>232</v>
      </c>
      <c r="H56" s="7">
        <f>100%/4</f>
        <v>0.25</v>
      </c>
      <c r="I56" s="55"/>
      <c r="J56" s="7">
        <f>H56*I56/2</f>
        <v>0</v>
      </c>
      <c r="K56" s="62"/>
      <c r="M56" s="1" t="s">
        <v>341</v>
      </c>
      <c r="N56" s="1" t="s">
        <v>131</v>
      </c>
    </row>
    <row r="57" spans="4:15" ht="15" customHeight="1" x14ac:dyDescent="0.25">
      <c r="D57" s="2"/>
      <c r="E57" s="3"/>
      <c r="F57" s="2"/>
      <c r="G57" s="23" t="s">
        <v>8</v>
      </c>
      <c r="H57" s="28">
        <f>SUM(H53:H56)</f>
        <v>1</v>
      </c>
      <c r="I57" s="56"/>
      <c r="J57" s="28">
        <f>SUM(J53:J56)</f>
        <v>0</v>
      </c>
      <c r="K57" s="62"/>
    </row>
    <row r="58" spans="4:15" ht="117.75" customHeight="1" x14ac:dyDescent="0.25">
      <c r="D58" s="66" t="s">
        <v>67</v>
      </c>
      <c r="E58" s="64" t="s">
        <v>238</v>
      </c>
      <c r="F58" s="2" t="s">
        <v>68</v>
      </c>
      <c r="G58" s="3" t="s">
        <v>239</v>
      </c>
      <c r="H58" s="7">
        <f>100%/2</f>
        <v>0.5</v>
      </c>
      <c r="I58" s="55"/>
      <c r="J58" s="7">
        <f t="shared" ref="J58:J64" si="3">H58*I58/2</f>
        <v>0</v>
      </c>
      <c r="K58" s="62"/>
      <c r="M58" s="1" t="s">
        <v>342</v>
      </c>
      <c r="N58" s="1" t="s">
        <v>132</v>
      </c>
    </row>
    <row r="59" spans="4:15" ht="104.25" customHeight="1" x14ac:dyDescent="0.25">
      <c r="D59" s="69"/>
      <c r="E59" s="68"/>
      <c r="F59" s="2" t="s">
        <v>69</v>
      </c>
      <c r="G59" s="3" t="s">
        <v>245</v>
      </c>
      <c r="H59" s="7">
        <f>100%/2</f>
        <v>0.5</v>
      </c>
      <c r="I59" s="55"/>
      <c r="J59" s="7">
        <f t="shared" si="3"/>
        <v>0</v>
      </c>
      <c r="K59" s="62"/>
      <c r="M59" s="1" t="s">
        <v>343</v>
      </c>
      <c r="N59" s="1" t="s">
        <v>127</v>
      </c>
    </row>
    <row r="60" spans="4:15" ht="15" customHeight="1" x14ac:dyDescent="0.25">
      <c r="D60" s="13"/>
      <c r="E60" s="13"/>
      <c r="F60" s="2"/>
      <c r="G60" s="23" t="s">
        <v>8</v>
      </c>
      <c r="H60" s="29">
        <f>SUM(H58:H59)</f>
        <v>1</v>
      </c>
      <c r="I60" s="56"/>
      <c r="J60" s="28">
        <f>SUM(J58:J59)</f>
        <v>0</v>
      </c>
      <c r="K60" s="62"/>
    </row>
    <row r="61" spans="4:15" ht="92.25" customHeight="1" x14ac:dyDescent="0.25">
      <c r="D61" s="66" t="s">
        <v>71</v>
      </c>
      <c r="E61" s="64" t="s">
        <v>344</v>
      </c>
      <c r="F61" s="2" t="s">
        <v>72</v>
      </c>
      <c r="G61" s="3" t="s">
        <v>247</v>
      </c>
      <c r="H61" s="7">
        <f>100%/4</f>
        <v>0.25</v>
      </c>
      <c r="I61" s="55"/>
      <c r="J61" s="7">
        <f t="shared" si="3"/>
        <v>0</v>
      </c>
      <c r="K61" s="62"/>
      <c r="M61" s="1" t="s">
        <v>366</v>
      </c>
      <c r="N61" s="1" t="s">
        <v>133</v>
      </c>
    </row>
    <row r="62" spans="4:15" ht="75" customHeight="1" x14ac:dyDescent="0.25">
      <c r="D62" s="69"/>
      <c r="E62" s="68"/>
      <c r="F62" s="2" t="s">
        <v>73</v>
      </c>
      <c r="G62" s="3" t="s">
        <v>248</v>
      </c>
      <c r="H62" s="7">
        <f>100%/4</f>
        <v>0.25</v>
      </c>
      <c r="I62" s="55"/>
      <c r="J62" s="7">
        <f t="shared" si="3"/>
        <v>0</v>
      </c>
      <c r="K62" s="62"/>
      <c r="M62" s="1" t="s">
        <v>345</v>
      </c>
      <c r="N62" s="1" t="s">
        <v>131</v>
      </c>
    </row>
    <row r="63" spans="4:15" ht="75" customHeight="1" x14ac:dyDescent="0.25">
      <c r="D63" s="69"/>
      <c r="E63" s="68"/>
      <c r="F63" s="2" t="s">
        <v>74</v>
      </c>
      <c r="G63" s="3" t="s">
        <v>249</v>
      </c>
      <c r="H63" s="7">
        <f>100%/4</f>
        <v>0.25</v>
      </c>
      <c r="I63" s="55"/>
      <c r="J63" s="7">
        <f t="shared" si="3"/>
        <v>0</v>
      </c>
      <c r="K63" s="62"/>
      <c r="M63" s="1" t="s">
        <v>367</v>
      </c>
      <c r="N63" s="1" t="s">
        <v>136</v>
      </c>
      <c r="O63" s="1"/>
    </row>
    <row r="64" spans="4:15" ht="78" customHeight="1" x14ac:dyDescent="0.25">
      <c r="D64" s="69"/>
      <c r="E64" s="68"/>
      <c r="F64" s="2" t="s">
        <v>75</v>
      </c>
      <c r="G64" s="3" t="s">
        <v>250</v>
      </c>
      <c r="H64" s="7">
        <f>100%/4</f>
        <v>0.25</v>
      </c>
      <c r="I64" s="55"/>
      <c r="J64" s="7">
        <f t="shared" si="3"/>
        <v>0</v>
      </c>
      <c r="K64" s="62"/>
      <c r="M64" s="1" t="s">
        <v>346</v>
      </c>
      <c r="N64" s="1" t="s">
        <v>133</v>
      </c>
    </row>
    <row r="65" spans="2:14" ht="15" customHeight="1" x14ac:dyDescent="0.25">
      <c r="D65" s="2"/>
      <c r="E65" s="3"/>
      <c r="F65" s="2"/>
      <c r="G65" s="23" t="s">
        <v>8</v>
      </c>
      <c r="H65" s="30">
        <f>SUM(H61:H64)</f>
        <v>1</v>
      </c>
      <c r="I65" s="56"/>
      <c r="J65" s="30">
        <f>SUM(J61:J64)</f>
        <v>0</v>
      </c>
      <c r="K65" s="62"/>
    </row>
    <row r="66" spans="2:14" ht="102.75" customHeight="1" x14ac:dyDescent="0.25">
      <c r="D66" s="2" t="s">
        <v>77</v>
      </c>
      <c r="E66" s="3" t="s">
        <v>254</v>
      </c>
      <c r="F66" s="2" t="s">
        <v>78</v>
      </c>
      <c r="G66" s="3" t="s">
        <v>255</v>
      </c>
      <c r="H66" s="7">
        <f>100%/1</f>
        <v>1</v>
      </c>
      <c r="I66" s="55"/>
      <c r="J66" s="7">
        <f>H66*I66/2</f>
        <v>0</v>
      </c>
      <c r="K66" s="62"/>
      <c r="M66" s="1" t="s">
        <v>347</v>
      </c>
      <c r="N66" s="1" t="s">
        <v>129</v>
      </c>
    </row>
    <row r="67" spans="2:14" ht="15" customHeight="1" x14ac:dyDescent="0.25">
      <c r="D67" s="2"/>
      <c r="E67" s="2"/>
      <c r="F67" s="2"/>
      <c r="G67" s="23" t="s">
        <v>8</v>
      </c>
      <c r="H67" s="29">
        <f>SUM(H66)</f>
        <v>1</v>
      </c>
      <c r="I67" s="56"/>
      <c r="J67" s="29">
        <f>SUM(J66)</f>
        <v>0</v>
      </c>
      <c r="K67" s="62"/>
    </row>
    <row r="68" spans="2:14" ht="75" customHeight="1" x14ac:dyDescent="0.25">
      <c r="B68" s="8"/>
      <c r="C68" s="1"/>
      <c r="D68" s="66" t="s">
        <v>80</v>
      </c>
      <c r="E68" s="64" t="s">
        <v>257</v>
      </c>
      <c r="F68" s="2" t="s">
        <v>81</v>
      </c>
      <c r="G68" s="3" t="s">
        <v>258</v>
      </c>
      <c r="H68" s="18">
        <f>100%/4</f>
        <v>0.25</v>
      </c>
      <c r="I68" s="55"/>
      <c r="J68" s="7">
        <f>H68*I68/2</f>
        <v>0</v>
      </c>
      <c r="K68" s="62"/>
      <c r="M68" s="1" t="s">
        <v>262</v>
      </c>
      <c r="N68" s="1" t="s">
        <v>133</v>
      </c>
    </row>
    <row r="69" spans="2:14" ht="91.5" customHeight="1" x14ac:dyDescent="0.25">
      <c r="D69" s="69"/>
      <c r="E69" s="68"/>
      <c r="F69" s="2" t="s">
        <v>82</v>
      </c>
      <c r="G69" s="3" t="s">
        <v>259</v>
      </c>
      <c r="H69" s="18">
        <f>100%/4</f>
        <v>0.25</v>
      </c>
      <c r="I69" s="55"/>
      <c r="J69" s="7">
        <f>H69*I69/2</f>
        <v>0</v>
      </c>
      <c r="K69" s="62"/>
      <c r="M69" s="1" t="s">
        <v>263</v>
      </c>
      <c r="N69" s="1" t="s">
        <v>129</v>
      </c>
    </row>
    <row r="70" spans="2:14" ht="75" customHeight="1" x14ac:dyDescent="0.25">
      <c r="D70" s="69"/>
      <c r="E70" s="68"/>
      <c r="F70" s="2" t="s">
        <v>83</v>
      </c>
      <c r="G70" s="3" t="s">
        <v>260</v>
      </c>
      <c r="H70" s="18">
        <f>100%/4</f>
        <v>0.25</v>
      </c>
      <c r="I70" s="55"/>
      <c r="J70" s="7">
        <f>H70*I70/2</f>
        <v>0</v>
      </c>
      <c r="K70" s="62"/>
      <c r="M70" s="1" t="s">
        <v>264</v>
      </c>
      <c r="N70" s="1" t="s">
        <v>133</v>
      </c>
    </row>
    <row r="71" spans="2:14" ht="75" customHeight="1" x14ac:dyDescent="0.25">
      <c r="D71" s="67"/>
      <c r="E71" s="65"/>
      <c r="F71" s="2" t="s">
        <v>84</v>
      </c>
      <c r="G71" s="3" t="s">
        <v>261</v>
      </c>
      <c r="H71" s="18">
        <f>100%/4</f>
        <v>0.25</v>
      </c>
      <c r="I71" s="55"/>
      <c r="J71" s="7">
        <f>H71*I71/2</f>
        <v>0</v>
      </c>
      <c r="K71" s="62"/>
      <c r="M71" s="1" t="s">
        <v>265</v>
      </c>
      <c r="N71" s="1" t="s">
        <v>131</v>
      </c>
    </row>
    <row r="72" spans="2:14" ht="15" customHeight="1" x14ac:dyDescent="0.25">
      <c r="D72" s="13"/>
      <c r="E72" s="13"/>
      <c r="F72" s="2"/>
      <c r="G72" s="23" t="s">
        <v>8</v>
      </c>
      <c r="H72" s="24">
        <f>SUM(H68:H71)</f>
        <v>1</v>
      </c>
      <c r="I72" s="56"/>
      <c r="J72" s="24">
        <f>SUM(J68:J71)</f>
        <v>0</v>
      </c>
      <c r="K72" s="62"/>
    </row>
    <row r="73" spans="2:14" ht="111.75" customHeight="1" x14ac:dyDescent="0.25">
      <c r="D73" s="66" t="s">
        <v>85</v>
      </c>
      <c r="E73" s="64" t="s">
        <v>266</v>
      </c>
      <c r="F73" s="2" t="s">
        <v>86</v>
      </c>
      <c r="G73" s="3" t="s">
        <v>267</v>
      </c>
      <c r="H73" s="18">
        <f>100%/3</f>
        <v>0.33333333333333331</v>
      </c>
      <c r="I73" s="55"/>
      <c r="J73" s="7">
        <f>H73*I73/2</f>
        <v>0</v>
      </c>
      <c r="K73" s="62"/>
      <c r="M73" s="1" t="s">
        <v>348</v>
      </c>
      <c r="N73" s="1" t="s">
        <v>132</v>
      </c>
    </row>
    <row r="74" spans="2:14" ht="63" customHeight="1" x14ac:dyDescent="0.25">
      <c r="D74" s="69"/>
      <c r="E74" s="68"/>
      <c r="F74" s="2" t="s">
        <v>87</v>
      </c>
      <c r="G74" s="3" t="s">
        <v>268</v>
      </c>
      <c r="H74" s="18">
        <f>100%/3</f>
        <v>0.33333333333333331</v>
      </c>
      <c r="I74" s="55"/>
      <c r="J74" s="7">
        <f>H74*I74/2</f>
        <v>0</v>
      </c>
      <c r="K74" s="62"/>
      <c r="M74" s="1" t="s">
        <v>349</v>
      </c>
      <c r="N74" s="1" t="s">
        <v>127</v>
      </c>
    </row>
    <row r="75" spans="2:14" ht="75" customHeight="1" x14ac:dyDescent="0.25">
      <c r="D75" s="67"/>
      <c r="E75" s="65"/>
      <c r="F75" s="2" t="s">
        <v>88</v>
      </c>
      <c r="G75" s="3" t="s">
        <v>269</v>
      </c>
      <c r="H75" s="18">
        <f>100%/3</f>
        <v>0.33333333333333331</v>
      </c>
      <c r="I75" s="55"/>
      <c r="J75" s="7">
        <f>H75*I75/2</f>
        <v>0</v>
      </c>
      <c r="K75" s="62"/>
      <c r="M75" s="1" t="s">
        <v>350</v>
      </c>
      <c r="N75" s="1" t="s">
        <v>127</v>
      </c>
    </row>
    <row r="76" spans="2:14" ht="15" customHeight="1" x14ac:dyDescent="0.25">
      <c r="B76" s="8"/>
      <c r="C76" s="1"/>
      <c r="D76" s="2"/>
      <c r="E76" s="3"/>
      <c r="F76" s="2"/>
      <c r="G76" s="23" t="s">
        <v>8</v>
      </c>
      <c r="H76" s="29">
        <f>SUM(H73:H75)</f>
        <v>1</v>
      </c>
      <c r="I76" s="56"/>
      <c r="J76" s="29">
        <f>SUM(J73:J75)</f>
        <v>0</v>
      </c>
      <c r="K76" s="62"/>
    </row>
    <row r="77" spans="2:14" ht="90" x14ac:dyDescent="0.25">
      <c r="B77" s="8"/>
      <c r="C77" s="1"/>
      <c r="D77" s="66" t="s">
        <v>89</v>
      </c>
      <c r="E77" s="64" t="s">
        <v>273</v>
      </c>
      <c r="F77" s="2" t="s">
        <v>90</v>
      </c>
      <c r="G77" s="52" t="s">
        <v>274</v>
      </c>
      <c r="H77" s="18">
        <f t="shared" ref="H77:H85" si="4">100%/9</f>
        <v>0.1111111111111111</v>
      </c>
      <c r="I77" s="56"/>
      <c r="J77" s="7">
        <f t="shared" ref="J77:J85" si="5">H77*I77/2</f>
        <v>0</v>
      </c>
      <c r="K77" s="62"/>
      <c r="M77" s="36" t="s">
        <v>425</v>
      </c>
      <c r="N77" s="1" t="s">
        <v>132</v>
      </c>
    </row>
    <row r="78" spans="2:14" ht="45" x14ac:dyDescent="0.25">
      <c r="B78" s="8"/>
      <c r="C78" s="1"/>
      <c r="D78" s="69"/>
      <c r="E78" s="68"/>
      <c r="F78" s="2" t="s">
        <v>91</v>
      </c>
      <c r="G78" s="52" t="s">
        <v>275</v>
      </c>
      <c r="H78" s="18">
        <f t="shared" si="4"/>
        <v>0.1111111111111111</v>
      </c>
      <c r="I78" s="56"/>
      <c r="J78" s="7">
        <f t="shared" si="5"/>
        <v>0</v>
      </c>
      <c r="K78" s="62"/>
      <c r="M78" s="1" t="s">
        <v>282</v>
      </c>
      <c r="N78" s="1" t="s">
        <v>133</v>
      </c>
    </row>
    <row r="79" spans="2:14" ht="90" x14ac:dyDescent="0.25">
      <c r="B79" s="8"/>
      <c r="C79" s="1"/>
      <c r="D79" s="69"/>
      <c r="E79" s="68"/>
      <c r="F79" s="2" t="s">
        <v>92</v>
      </c>
      <c r="G79" s="52" t="s">
        <v>276</v>
      </c>
      <c r="H79" s="18">
        <f t="shared" si="4"/>
        <v>0.1111111111111111</v>
      </c>
      <c r="I79" s="56"/>
      <c r="J79" s="7">
        <f t="shared" si="5"/>
        <v>0</v>
      </c>
      <c r="K79" s="62"/>
      <c r="M79" s="1" t="s">
        <v>283</v>
      </c>
      <c r="N79" s="1" t="s">
        <v>127</v>
      </c>
    </row>
    <row r="80" spans="2:14" ht="105" x14ac:dyDescent="0.25">
      <c r="B80" s="8"/>
      <c r="C80" s="1"/>
      <c r="D80" s="69"/>
      <c r="E80" s="68"/>
      <c r="F80" s="2" t="s">
        <v>410</v>
      </c>
      <c r="G80" s="52" t="s">
        <v>277</v>
      </c>
      <c r="H80" s="18">
        <f t="shared" si="4"/>
        <v>0.1111111111111111</v>
      </c>
      <c r="I80" s="56"/>
      <c r="J80" s="7">
        <f t="shared" si="5"/>
        <v>0</v>
      </c>
      <c r="K80" s="62"/>
      <c r="M80" s="1" t="s">
        <v>284</v>
      </c>
      <c r="N80" s="1" t="s">
        <v>127</v>
      </c>
    </row>
    <row r="81" spans="2:14" ht="75" x14ac:dyDescent="0.25">
      <c r="B81" s="8"/>
      <c r="C81" s="1"/>
      <c r="D81" s="69"/>
      <c r="E81" s="68"/>
      <c r="F81" s="2" t="s">
        <v>94</v>
      </c>
      <c r="G81" s="52" t="s">
        <v>278</v>
      </c>
      <c r="H81" s="18">
        <f t="shared" si="4"/>
        <v>0.1111111111111111</v>
      </c>
      <c r="I81" s="56"/>
      <c r="J81" s="7">
        <f t="shared" si="5"/>
        <v>0</v>
      </c>
      <c r="K81" s="62"/>
      <c r="M81" s="1" t="s">
        <v>285</v>
      </c>
      <c r="N81" s="1" t="s">
        <v>133</v>
      </c>
    </row>
    <row r="82" spans="2:14" ht="75" x14ac:dyDescent="0.25">
      <c r="B82" s="8"/>
      <c r="C82" s="1"/>
      <c r="D82" s="69"/>
      <c r="E82" s="68"/>
      <c r="F82" s="2" t="s">
        <v>95</v>
      </c>
      <c r="G82" s="52" t="s">
        <v>279</v>
      </c>
      <c r="H82" s="18">
        <f t="shared" si="4"/>
        <v>0.1111111111111111</v>
      </c>
      <c r="I82" s="56"/>
      <c r="J82" s="7">
        <f t="shared" si="5"/>
        <v>0</v>
      </c>
      <c r="K82" s="62"/>
      <c r="M82" s="1" t="s">
        <v>286</v>
      </c>
      <c r="N82" s="1" t="s">
        <v>127</v>
      </c>
    </row>
    <row r="83" spans="2:14" ht="75" x14ac:dyDescent="0.25">
      <c r="B83" s="8"/>
      <c r="C83" s="1"/>
      <c r="D83" s="69"/>
      <c r="E83" s="68"/>
      <c r="F83" s="2" t="s">
        <v>96</v>
      </c>
      <c r="G83" s="52" t="s">
        <v>411</v>
      </c>
      <c r="H83" s="18">
        <f t="shared" si="4"/>
        <v>0.1111111111111111</v>
      </c>
      <c r="I83" s="56"/>
      <c r="J83" s="7">
        <f t="shared" si="5"/>
        <v>0</v>
      </c>
      <c r="K83" s="62"/>
      <c r="M83" s="1" t="s">
        <v>287</v>
      </c>
      <c r="N83" s="1" t="s">
        <v>133</v>
      </c>
    </row>
    <row r="84" spans="2:14" ht="105" x14ac:dyDescent="0.25">
      <c r="B84" s="8"/>
      <c r="C84" s="1"/>
      <c r="D84" s="69"/>
      <c r="E84" s="68"/>
      <c r="F84" s="2" t="s">
        <v>97</v>
      </c>
      <c r="G84" s="52" t="s">
        <v>280</v>
      </c>
      <c r="H84" s="18">
        <f t="shared" si="4"/>
        <v>0.1111111111111111</v>
      </c>
      <c r="I84" s="56"/>
      <c r="J84" s="7">
        <f t="shared" si="5"/>
        <v>0</v>
      </c>
      <c r="K84" s="62"/>
      <c r="M84" s="1" t="s">
        <v>288</v>
      </c>
      <c r="N84" s="1" t="s">
        <v>129</v>
      </c>
    </row>
    <row r="85" spans="2:14" ht="105" x14ac:dyDescent="0.25">
      <c r="B85" s="8"/>
      <c r="C85" s="1"/>
      <c r="D85" s="67"/>
      <c r="E85" s="65"/>
      <c r="F85" s="2" t="s">
        <v>98</v>
      </c>
      <c r="G85" s="52" t="s">
        <v>412</v>
      </c>
      <c r="H85" s="18">
        <f t="shared" si="4"/>
        <v>0.1111111111111111</v>
      </c>
      <c r="I85" s="56"/>
      <c r="J85" s="7">
        <f t="shared" si="5"/>
        <v>0</v>
      </c>
      <c r="K85" s="62"/>
      <c r="M85" s="1" t="s">
        <v>289</v>
      </c>
      <c r="N85" s="1" t="s">
        <v>129</v>
      </c>
    </row>
    <row r="86" spans="2:14" ht="15" customHeight="1" x14ac:dyDescent="0.25">
      <c r="B86" s="8"/>
      <c r="C86" s="1"/>
      <c r="D86" s="50"/>
      <c r="E86" s="51"/>
      <c r="F86" s="2"/>
      <c r="G86" s="23" t="s">
        <v>8</v>
      </c>
      <c r="H86" s="29">
        <f>SUM(H77:H85)</f>
        <v>1.0000000000000002</v>
      </c>
      <c r="I86" s="56"/>
      <c r="J86" s="29">
        <f>SUM(J77:J85)</f>
        <v>0</v>
      </c>
      <c r="K86" s="62"/>
    </row>
    <row r="87" spans="2:14" ht="75" customHeight="1" x14ac:dyDescent="0.25">
      <c r="D87" s="34" t="s">
        <v>79</v>
      </c>
      <c r="E87" s="33" t="s">
        <v>290</v>
      </c>
      <c r="F87" s="2" t="s">
        <v>99</v>
      </c>
      <c r="G87" s="3" t="s">
        <v>291</v>
      </c>
      <c r="H87" s="7">
        <f>100%/1</f>
        <v>1</v>
      </c>
      <c r="I87" s="55"/>
      <c r="J87" s="7">
        <f>H87*I87/2</f>
        <v>0</v>
      </c>
      <c r="K87" s="62"/>
      <c r="M87" s="1" t="s">
        <v>297</v>
      </c>
      <c r="N87" s="1" t="s">
        <v>133</v>
      </c>
    </row>
    <row r="88" spans="2:14" ht="15" customHeight="1" x14ac:dyDescent="0.25">
      <c r="D88" s="13"/>
      <c r="E88" s="13"/>
      <c r="F88" s="13"/>
      <c r="G88" s="23" t="s">
        <v>8</v>
      </c>
      <c r="H88" s="29">
        <f>SUM(H87:H87)</f>
        <v>1</v>
      </c>
      <c r="I88" s="56"/>
      <c r="J88" s="29">
        <f>SUM(J87:J87)</f>
        <v>0</v>
      </c>
      <c r="K88" s="62"/>
    </row>
    <row r="89" spans="2:14" ht="75" customHeight="1" x14ac:dyDescent="0.25">
      <c r="D89" s="66" t="s">
        <v>101</v>
      </c>
      <c r="E89" s="64" t="s">
        <v>293</v>
      </c>
      <c r="F89" s="20" t="s">
        <v>102</v>
      </c>
      <c r="G89" s="21" t="s">
        <v>294</v>
      </c>
      <c r="H89" s="7">
        <f>100%/2</f>
        <v>0.5</v>
      </c>
      <c r="I89" s="55"/>
      <c r="J89" s="7">
        <f>H89*I89/2</f>
        <v>0</v>
      </c>
      <c r="K89" s="62"/>
      <c r="M89" s="1" t="s">
        <v>296</v>
      </c>
      <c r="N89" s="1" t="s">
        <v>133</v>
      </c>
    </row>
    <row r="90" spans="2:14" ht="75" customHeight="1" x14ac:dyDescent="0.25">
      <c r="D90" s="67"/>
      <c r="E90" s="65"/>
      <c r="F90" s="20" t="s">
        <v>103</v>
      </c>
      <c r="G90" s="21" t="s">
        <v>295</v>
      </c>
      <c r="H90" s="7">
        <f>100%/2</f>
        <v>0.5</v>
      </c>
      <c r="I90" s="55"/>
      <c r="J90" s="7">
        <f>H90*I90/2</f>
        <v>0</v>
      </c>
      <c r="K90" s="62"/>
      <c r="M90" s="1" t="s">
        <v>351</v>
      </c>
      <c r="N90" s="1" t="s">
        <v>131</v>
      </c>
    </row>
    <row r="91" spans="2:14" ht="15" customHeight="1" x14ac:dyDescent="0.25">
      <c r="D91" s="13"/>
      <c r="E91" s="13"/>
      <c r="F91" s="13"/>
      <c r="G91" s="35" t="s">
        <v>8</v>
      </c>
      <c r="H91" s="29">
        <f>SUM(H89:H90)</f>
        <v>1</v>
      </c>
      <c r="I91" s="56"/>
      <c r="J91" s="29">
        <f>SUM(J89:J90)</f>
        <v>0</v>
      </c>
      <c r="K91" s="62"/>
    </row>
    <row r="92" spans="2:14" ht="75" customHeight="1" x14ac:dyDescent="0.25">
      <c r="D92" s="66" t="s">
        <v>104</v>
      </c>
      <c r="E92" s="64" t="s">
        <v>299</v>
      </c>
      <c r="F92" s="20" t="s">
        <v>105</v>
      </c>
      <c r="G92" s="21" t="s">
        <v>352</v>
      </c>
      <c r="H92" s="7">
        <f>100%/3</f>
        <v>0.33333333333333331</v>
      </c>
      <c r="I92" s="55"/>
      <c r="J92" s="7">
        <f>H92*I92/2</f>
        <v>0</v>
      </c>
      <c r="K92" s="62"/>
      <c r="M92" s="1" t="s">
        <v>353</v>
      </c>
      <c r="N92" s="1" t="s">
        <v>133</v>
      </c>
    </row>
    <row r="93" spans="2:14" ht="75" customHeight="1" x14ac:dyDescent="0.25">
      <c r="D93" s="69"/>
      <c r="E93" s="68"/>
      <c r="F93" s="20" t="s">
        <v>106</v>
      </c>
      <c r="G93" s="21" t="s">
        <v>123</v>
      </c>
      <c r="H93" s="7">
        <f>100%/3</f>
        <v>0.33333333333333331</v>
      </c>
      <c r="I93" s="55"/>
      <c r="J93" s="7">
        <f>H93*I93/2</f>
        <v>0</v>
      </c>
      <c r="K93" s="62"/>
      <c r="M93" s="1" t="s">
        <v>354</v>
      </c>
      <c r="N93" s="1" t="s">
        <v>127</v>
      </c>
    </row>
    <row r="94" spans="2:14" ht="75" customHeight="1" x14ac:dyDescent="0.25">
      <c r="D94" s="69"/>
      <c r="E94" s="68"/>
      <c r="F94" s="20" t="s">
        <v>107</v>
      </c>
      <c r="G94" s="21" t="s">
        <v>124</v>
      </c>
      <c r="H94" s="7">
        <f>100%/3</f>
        <v>0.33333333333333331</v>
      </c>
      <c r="I94" s="55"/>
      <c r="J94" s="7">
        <f>H94*I94/2</f>
        <v>0</v>
      </c>
      <c r="K94" s="62"/>
      <c r="M94" s="1" t="s">
        <v>356</v>
      </c>
      <c r="N94" s="1" t="s">
        <v>133</v>
      </c>
    </row>
    <row r="95" spans="2:14" ht="15" customHeight="1" x14ac:dyDescent="0.25">
      <c r="D95" s="13"/>
      <c r="E95" s="13"/>
      <c r="F95" s="13"/>
      <c r="G95" s="23" t="s">
        <v>8</v>
      </c>
      <c r="H95" s="29">
        <f>SUM(H92:H94)</f>
        <v>1</v>
      </c>
      <c r="I95" s="56"/>
      <c r="J95" s="29">
        <f>SUM(J92:J94)</f>
        <v>0</v>
      </c>
      <c r="K95" s="62"/>
    </row>
    <row r="96" spans="2:14" ht="75" customHeight="1" x14ac:dyDescent="0.25">
      <c r="D96" s="20" t="s">
        <v>110</v>
      </c>
      <c r="E96" s="21" t="s">
        <v>308</v>
      </c>
      <c r="F96" s="20" t="s">
        <v>111</v>
      </c>
      <c r="G96" s="21" t="s">
        <v>309</v>
      </c>
      <c r="H96" s="7">
        <f>100%/1</f>
        <v>1</v>
      </c>
      <c r="I96" s="55"/>
      <c r="J96" s="7">
        <f>H96*I96/2</f>
        <v>0</v>
      </c>
      <c r="K96" s="62"/>
      <c r="M96" s="1" t="s">
        <v>357</v>
      </c>
      <c r="N96" s="1" t="s">
        <v>131</v>
      </c>
    </row>
    <row r="97" spans="4:15" ht="15" customHeight="1" x14ac:dyDescent="0.25">
      <c r="D97" s="13"/>
      <c r="E97" s="13"/>
      <c r="F97" s="13"/>
      <c r="G97" s="23" t="s">
        <v>8</v>
      </c>
      <c r="H97" s="29">
        <f>SUM(H96)</f>
        <v>1</v>
      </c>
      <c r="I97" s="41"/>
      <c r="J97" s="29">
        <f>SUM(J96)</f>
        <v>0</v>
      </c>
      <c r="K97" s="13"/>
    </row>
    <row r="98" spans="4:15" ht="15" customHeight="1" x14ac:dyDescent="0.25">
      <c r="D98" s="37"/>
      <c r="E98" s="37"/>
      <c r="F98" s="37"/>
      <c r="G98" s="38"/>
      <c r="H98" s="39"/>
      <c r="I98" s="40"/>
      <c r="J98" s="39"/>
      <c r="K98" s="13"/>
      <c r="L98" s="11" t="s">
        <v>118</v>
      </c>
      <c r="M98" s="12"/>
    </row>
    <row r="99" spans="4:15" ht="35.25" customHeight="1" x14ac:dyDescent="0.25">
      <c r="L99" s="10" t="s">
        <v>116</v>
      </c>
      <c r="M99" s="10" t="s">
        <v>117</v>
      </c>
      <c r="N99" s="10" t="s">
        <v>2</v>
      </c>
      <c r="O99" s="10" t="s">
        <v>119</v>
      </c>
    </row>
    <row r="100" spans="4:15" ht="15" customHeight="1" x14ac:dyDescent="0.25">
      <c r="L100" s="6">
        <v>1</v>
      </c>
      <c r="M100" s="13" t="s">
        <v>5</v>
      </c>
      <c r="N100" s="14">
        <f>J5</f>
        <v>0</v>
      </c>
      <c r="O100" s="13"/>
    </row>
    <row r="101" spans="4:15" ht="15" customHeight="1" x14ac:dyDescent="0.25">
      <c r="L101" s="13"/>
      <c r="M101" s="13" t="s">
        <v>11</v>
      </c>
      <c r="N101" s="14">
        <f>J12</f>
        <v>0</v>
      </c>
      <c r="O101" s="13"/>
    </row>
    <row r="102" spans="4:15" ht="15" customHeight="1" x14ac:dyDescent="0.25">
      <c r="L102" s="13"/>
      <c r="M102" s="13" t="s">
        <v>18</v>
      </c>
      <c r="N102" s="14">
        <f>J17</f>
        <v>0</v>
      </c>
      <c r="O102" s="13"/>
    </row>
    <row r="103" spans="4:15" ht="15" customHeight="1" x14ac:dyDescent="0.25">
      <c r="L103" s="13"/>
      <c r="M103" s="13" t="s">
        <v>23</v>
      </c>
      <c r="N103" s="14">
        <f>J20</f>
        <v>0</v>
      </c>
      <c r="O103" s="13"/>
    </row>
    <row r="104" spans="4:15" ht="15" customHeight="1" x14ac:dyDescent="0.25">
      <c r="L104" s="13"/>
      <c r="M104" s="13" t="s">
        <v>26</v>
      </c>
      <c r="N104" s="14">
        <f>J23</f>
        <v>0</v>
      </c>
      <c r="O104" s="15">
        <f>SUM(N100:N104)/5</f>
        <v>0</v>
      </c>
    </row>
    <row r="105" spans="4:15" ht="15" customHeight="1" x14ac:dyDescent="0.25">
      <c r="L105" s="16">
        <v>2</v>
      </c>
      <c r="M105" s="13" t="s">
        <v>29</v>
      </c>
      <c r="N105" s="14">
        <f>J28</f>
        <v>0</v>
      </c>
      <c r="O105" s="13"/>
    </row>
    <row r="106" spans="4:15" ht="15" customHeight="1" x14ac:dyDescent="0.25">
      <c r="L106" s="13"/>
      <c r="M106" s="13" t="s">
        <v>34</v>
      </c>
      <c r="N106" s="14">
        <f>J31</f>
        <v>0</v>
      </c>
      <c r="O106" s="13"/>
    </row>
    <row r="107" spans="4:15" ht="15" customHeight="1" x14ac:dyDescent="0.25">
      <c r="L107" s="13"/>
      <c r="M107" s="13" t="s">
        <v>37</v>
      </c>
      <c r="N107" s="14">
        <f>J35</f>
        <v>0</v>
      </c>
      <c r="O107" s="13"/>
    </row>
    <row r="108" spans="4:15" ht="15" customHeight="1" x14ac:dyDescent="0.25">
      <c r="L108" s="13"/>
      <c r="M108" s="13" t="s">
        <v>42</v>
      </c>
      <c r="N108" s="14">
        <f>J40</f>
        <v>0</v>
      </c>
      <c r="O108" s="13"/>
    </row>
    <row r="109" spans="4:15" ht="15" customHeight="1" x14ac:dyDescent="0.25">
      <c r="L109" s="13"/>
      <c r="M109" s="13" t="s">
        <v>49</v>
      </c>
      <c r="N109" s="14">
        <f>J45</f>
        <v>0</v>
      </c>
      <c r="O109" s="15"/>
    </row>
    <row r="110" spans="4:15" ht="15" customHeight="1" x14ac:dyDescent="0.25">
      <c r="L110" s="13"/>
      <c r="M110" s="13" t="s">
        <v>54</v>
      </c>
      <c r="N110" s="14">
        <f>J49</f>
        <v>0</v>
      </c>
      <c r="O110" s="15"/>
    </row>
    <row r="111" spans="4:15" ht="15" customHeight="1" x14ac:dyDescent="0.25">
      <c r="L111" s="13"/>
      <c r="M111" s="13" t="s">
        <v>58</v>
      </c>
      <c r="N111" s="14">
        <f>J52</f>
        <v>0</v>
      </c>
      <c r="O111" s="15">
        <f>SUM(N105:N111)/7</f>
        <v>0</v>
      </c>
    </row>
    <row r="112" spans="4:15" ht="15" customHeight="1" x14ac:dyDescent="0.25">
      <c r="L112" s="16">
        <v>3</v>
      </c>
      <c r="M112" s="13" t="s">
        <v>62</v>
      </c>
      <c r="N112" s="14">
        <f>J57</f>
        <v>0</v>
      </c>
      <c r="O112" s="15">
        <f>N112/1</f>
        <v>0</v>
      </c>
    </row>
    <row r="113" spans="12:15" ht="15" customHeight="1" x14ac:dyDescent="0.25">
      <c r="L113" s="16">
        <v>4</v>
      </c>
      <c r="M113" s="13" t="s">
        <v>67</v>
      </c>
      <c r="N113" s="14">
        <f>J60</f>
        <v>0</v>
      </c>
      <c r="O113" s="13"/>
    </row>
    <row r="114" spans="12:15" ht="15" customHeight="1" x14ac:dyDescent="0.25">
      <c r="L114" s="13"/>
      <c r="M114" s="13" t="s">
        <v>71</v>
      </c>
      <c r="N114" s="14">
        <f>J65</f>
        <v>0</v>
      </c>
      <c r="O114" s="13"/>
    </row>
    <row r="115" spans="12:15" x14ac:dyDescent="0.25">
      <c r="L115" s="13"/>
      <c r="M115" s="13" t="s">
        <v>77</v>
      </c>
      <c r="N115" s="14">
        <f>J67</f>
        <v>0</v>
      </c>
      <c r="O115" s="13"/>
    </row>
    <row r="116" spans="12:15" x14ac:dyDescent="0.25">
      <c r="L116" s="13"/>
      <c r="M116" s="13" t="s">
        <v>80</v>
      </c>
      <c r="N116" s="14">
        <f>J72</f>
        <v>0</v>
      </c>
      <c r="O116" s="13"/>
    </row>
    <row r="117" spans="12:15" x14ac:dyDescent="0.25">
      <c r="L117" s="13"/>
      <c r="M117" s="13" t="s">
        <v>85</v>
      </c>
      <c r="N117" s="14">
        <f>J76</f>
        <v>0</v>
      </c>
      <c r="O117" s="15"/>
    </row>
    <row r="118" spans="12:15" x14ac:dyDescent="0.25">
      <c r="L118" s="13"/>
      <c r="M118" s="13" t="s">
        <v>89</v>
      </c>
      <c r="N118" s="14">
        <f>J86</f>
        <v>0</v>
      </c>
      <c r="O118" s="15">
        <f>SUM(N113:N118)/6</f>
        <v>0</v>
      </c>
    </row>
    <row r="119" spans="12:15" x14ac:dyDescent="0.25">
      <c r="L119" s="16">
        <v>5</v>
      </c>
      <c r="M119" s="13" t="s">
        <v>79</v>
      </c>
      <c r="N119" s="14">
        <f>J88</f>
        <v>0</v>
      </c>
      <c r="O119" s="13"/>
    </row>
    <row r="120" spans="12:15" x14ac:dyDescent="0.25">
      <c r="L120" s="13"/>
      <c r="M120" s="13" t="s">
        <v>120</v>
      </c>
      <c r="N120" s="14">
        <f>J91</f>
        <v>0</v>
      </c>
      <c r="O120" s="15">
        <f>SUM(N119:N120)/2</f>
        <v>0</v>
      </c>
    </row>
    <row r="121" spans="12:15" x14ac:dyDescent="0.25">
      <c r="L121" s="6">
        <v>6</v>
      </c>
      <c r="M121" s="13" t="s">
        <v>104</v>
      </c>
      <c r="N121" s="14">
        <f>J95</f>
        <v>0</v>
      </c>
      <c r="O121" s="13"/>
    </row>
    <row r="122" spans="12:15" x14ac:dyDescent="0.25">
      <c r="L122" s="13"/>
      <c r="M122" s="13" t="s">
        <v>110</v>
      </c>
      <c r="N122" s="14">
        <f>J97</f>
        <v>0</v>
      </c>
      <c r="O122" s="15">
        <f>SUM(N121:N122)/2</f>
        <v>0</v>
      </c>
    </row>
    <row r="123" spans="12:15" x14ac:dyDescent="0.25">
      <c r="L123" s="74" t="s">
        <v>121</v>
      </c>
      <c r="M123" s="74"/>
      <c r="N123" s="74"/>
      <c r="O123" s="17">
        <f>SUM(O100:O122)/6</f>
        <v>0</v>
      </c>
    </row>
  </sheetData>
  <mergeCells count="44">
    <mergeCell ref="D6:D11"/>
    <mergeCell ref="E6:E11"/>
    <mergeCell ref="B2:C2"/>
    <mergeCell ref="D2:E2"/>
    <mergeCell ref="F2:G2"/>
    <mergeCell ref="D3:D4"/>
    <mergeCell ref="E3:E4"/>
    <mergeCell ref="D13:D16"/>
    <mergeCell ref="E13:E16"/>
    <mergeCell ref="D18:D19"/>
    <mergeCell ref="E18:E19"/>
    <mergeCell ref="D21:D22"/>
    <mergeCell ref="E21:E22"/>
    <mergeCell ref="D24:D27"/>
    <mergeCell ref="E24:E27"/>
    <mergeCell ref="D29:D30"/>
    <mergeCell ref="E29:E30"/>
    <mergeCell ref="D32:D34"/>
    <mergeCell ref="E32:E34"/>
    <mergeCell ref="D53:D56"/>
    <mergeCell ref="E53:E56"/>
    <mergeCell ref="D58:D59"/>
    <mergeCell ref="E58:E59"/>
    <mergeCell ref="D36:D39"/>
    <mergeCell ref="E36:E39"/>
    <mergeCell ref="D46:D48"/>
    <mergeCell ref="E46:E48"/>
    <mergeCell ref="E41:E44"/>
    <mergeCell ref="D41:D44"/>
    <mergeCell ref="E50:E51"/>
    <mergeCell ref="D50:D51"/>
    <mergeCell ref="D61:D64"/>
    <mergeCell ref="E61:E64"/>
    <mergeCell ref="D68:D71"/>
    <mergeCell ref="E68:E71"/>
    <mergeCell ref="D73:D75"/>
    <mergeCell ref="E73:E75"/>
    <mergeCell ref="E77:E85"/>
    <mergeCell ref="D77:D85"/>
    <mergeCell ref="D92:D94"/>
    <mergeCell ref="E92:E94"/>
    <mergeCell ref="L123:N123"/>
    <mergeCell ref="D89:D90"/>
    <mergeCell ref="E89:E90"/>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topLeftCell="D1" zoomScale="80" zoomScaleNormal="80" workbookViewId="0">
      <pane xSplit="4" ySplit="2" topLeftCell="I36" activePane="bottomRight" state="frozen"/>
      <selection activeCell="D1" sqref="D1"/>
      <selection pane="topRight" activeCell="H1" sqref="H1"/>
      <selection pane="bottomLeft" activeCell="D3" sqref="D3"/>
      <selection pane="bottomRight" activeCell="O37" sqref="O37"/>
    </sheetView>
  </sheetViews>
  <sheetFormatPr defaultRowHeight="15" x14ac:dyDescent="0.25"/>
  <cols>
    <col min="1" max="1" width="10.7109375" hidden="1" customWidth="1"/>
    <col min="2" max="2" width="2.7109375" hidden="1" customWidth="1"/>
    <col min="3" max="3" width="28" hidden="1" customWidth="1"/>
    <col min="4" max="4" width="5.5703125" customWidth="1"/>
    <col min="5" max="5" width="28.28515625" customWidth="1"/>
    <col min="6" max="6" width="5.42578125" customWidth="1"/>
    <col min="7" max="7" width="45.28515625" customWidth="1"/>
    <col min="8" max="8" width="13.5703125" style="9" customWidth="1"/>
    <col min="9" max="9" width="12.140625" style="9" customWidth="1"/>
    <col min="11" max="11" width="27.5703125" customWidth="1"/>
    <col min="12" max="12" width="2.7109375" customWidth="1"/>
    <col min="13" max="13" width="64.140625" customWidth="1"/>
    <col min="14" max="14" width="18.7109375" customWidth="1"/>
  </cols>
  <sheetData>
    <row r="1" spans="1:14" x14ac:dyDescent="0.25">
      <c r="I1" s="63" t="s">
        <v>446</v>
      </c>
      <c r="K1" s="63" t="s">
        <v>446</v>
      </c>
    </row>
    <row r="2" spans="1:14" ht="30" x14ac:dyDescent="0.25">
      <c r="A2" t="s">
        <v>0</v>
      </c>
      <c r="B2" s="70" t="s">
        <v>1</v>
      </c>
      <c r="C2" s="71"/>
      <c r="D2" s="72" t="s">
        <v>117</v>
      </c>
      <c r="E2" s="73"/>
      <c r="F2" s="72" t="s">
        <v>122</v>
      </c>
      <c r="G2" s="73"/>
      <c r="H2" s="10" t="s">
        <v>10</v>
      </c>
      <c r="I2" s="54" t="s">
        <v>9</v>
      </c>
      <c r="J2" s="10" t="s">
        <v>2</v>
      </c>
      <c r="K2" s="57" t="s">
        <v>115</v>
      </c>
      <c r="M2" s="32" t="s">
        <v>125</v>
      </c>
      <c r="N2" s="32" t="s">
        <v>368</v>
      </c>
    </row>
    <row r="3" spans="1:14" ht="110.25" customHeight="1" x14ac:dyDescent="0.25">
      <c r="A3" s="1" t="s">
        <v>3</v>
      </c>
      <c r="B3" s="2">
        <v>1</v>
      </c>
      <c r="C3" s="4" t="s">
        <v>4</v>
      </c>
      <c r="D3" s="66" t="s">
        <v>5</v>
      </c>
      <c r="E3" s="64" t="s">
        <v>151</v>
      </c>
      <c r="F3" s="2" t="s">
        <v>6</v>
      </c>
      <c r="G3" s="3" t="s">
        <v>152</v>
      </c>
      <c r="H3" s="5">
        <f>100%/2</f>
        <v>0.5</v>
      </c>
      <c r="I3" s="55"/>
      <c r="J3" s="7">
        <f>H3*I3/2</f>
        <v>0</v>
      </c>
      <c r="K3" s="58"/>
      <c r="M3" s="1" t="s">
        <v>154</v>
      </c>
      <c r="N3" s="1" t="s">
        <v>138</v>
      </c>
    </row>
    <row r="4" spans="1:14" ht="91.5" customHeight="1" x14ac:dyDescent="0.25">
      <c r="B4" s="2"/>
      <c r="C4" s="4"/>
      <c r="D4" s="67"/>
      <c r="E4" s="65"/>
      <c r="F4" s="2" t="s">
        <v>7</v>
      </c>
      <c r="G4" s="3" t="s">
        <v>153</v>
      </c>
      <c r="H4" s="5">
        <f>100%/2</f>
        <v>0.5</v>
      </c>
      <c r="I4" s="55"/>
      <c r="J4" s="7">
        <f>H4*I4/2</f>
        <v>0</v>
      </c>
      <c r="K4" s="58"/>
      <c r="M4" s="1" t="s">
        <v>371</v>
      </c>
      <c r="N4" s="1" t="s">
        <v>138</v>
      </c>
    </row>
    <row r="5" spans="1:14" ht="15" customHeight="1" x14ac:dyDescent="0.25">
      <c r="B5" s="8"/>
      <c r="C5" s="1"/>
      <c r="D5" s="2"/>
      <c r="E5" s="3"/>
      <c r="F5" s="2"/>
      <c r="G5" s="23" t="s">
        <v>8</v>
      </c>
      <c r="H5" s="25">
        <f>SUM(H3:H4)</f>
        <v>1</v>
      </c>
      <c r="I5" s="56"/>
      <c r="J5" s="25">
        <f>SUM(J3:J4)</f>
        <v>0</v>
      </c>
      <c r="K5" s="58"/>
    </row>
    <row r="6" spans="1:14" ht="75" customHeight="1" x14ac:dyDescent="0.25">
      <c r="B6" s="8"/>
      <c r="C6" s="1"/>
      <c r="D6" s="66" t="s">
        <v>11</v>
      </c>
      <c r="E6" s="64" t="s">
        <v>156</v>
      </c>
      <c r="F6" s="2" t="s">
        <v>12</v>
      </c>
      <c r="G6" s="3" t="s">
        <v>369</v>
      </c>
      <c r="H6" s="18">
        <f>100%/4</f>
        <v>0.25</v>
      </c>
      <c r="I6" s="55"/>
      <c r="J6" s="7">
        <f t="shared" ref="J6:J9" si="0">H6*I6/2</f>
        <v>0</v>
      </c>
      <c r="K6" s="58"/>
      <c r="M6" s="1" t="s">
        <v>370</v>
      </c>
      <c r="N6" s="1" t="s">
        <v>150</v>
      </c>
    </row>
    <row r="7" spans="1:14" ht="75" customHeight="1" x14ac:dyDescent="0.25">
      <c r="B7" s="8"/>
      <c r="C7" s="1"/>
      <c r="D7" s="69"/>
      <c r="E7" s="68"/>
      <c r="F7" s="2" t="s">
        <v>13</v>
      </c>
      <c r="G7" s="3" t="s">
        <v>158</v>
      </c>
      <c r="H7" s="18">
        <f>100%/4</f>
        <v>0.25</v>
      </c>
      <c r="I7" s="55"/>
      <c r="J7" s="7">
        <f t="shared" si="0"/>
        <v>0</v>
      </c>
      <c r="K7" s="58"/>
      <c r="M7" s="1" t="s">
        <v>160</v>
      </c>
      <c r="N7" s="1" t="s">
        <v>134</v>
      </c>
    </row>
    <row r="8" spans="1:14" ht="92.25" customHeight="1" x14ac:dyDescent="0.25">
      <c r="B8" s="8"/>
      <c r="C8" s="1"/>
      <c r="D8" s="69"/>
      <c r="E8" s="68"/>
      <c r="F8" s="2" t="s">
        <v>14</v>
      </c>
      <c r="G8" s="3" t="s">
        <v>317</v>
      </c>
      <c r="H8" s="18">
        <f>100%/4</f>
        <v>0.25</v>
      </c>
      <c r="I8" s="55"/>
      <c r="J8" s="7">
        <f t="shared" si="0"/>
        <v>0</v>
      </c>
      <c r="K8" s="58"/>
      <c r="M8" s="1" t="s">
        <v>161</v>
      </c>
      <c r="N8" s="1" t="s">
        <v>140</v>
      </c>
    </row>
    <row r="9" spans="1:14" ht="159" customHeight="1" x14ac:dyDescent="0.25">
      <c r="B9" s="8"/>
      <c r="C9" s="1"/>
      <c r="D9" s="67"/>
      <c r="E9" s="65"/>
      <c r="F9" s="2" t="s">
        <v>15</v>
      </c>
      <c r="G9" s="3" t="s">
        <v>163</v>
      </c>
      <c r="H9" s="18">
        <f>100%/4</f>
        <v>0.25</v>
      </c>
      <c r="I9" s="55"/>
      <c r="J9" s="7">
        <f t="shared" si="0"/>
        <v>0</v>
      </c>
      <c r="K9" s="58"/>
      <c r="M9" s="1" t="s">
        <v>320</v>
      </c>
      <c r="N9" s="1" t="s">
        <v>143</v>
      </c>
    </row>
    <row r="10" spans="1:14" ht="15" customHeight="1" x14ac:dyDescent="0.25">
      <c r="B10" s="8"/>
      <c r="C10" s="1"/>
      <c r="D10" s="2"/>
      <c r="E10" s="3"/>
      <c r="F10" s="2"/>
      <c r="G10" s="23" t="s">
        <v>8</v>
      </c>
      <c r="H10" s="24">
        <f>SUM(H6:H9)</f>
        <v>1</v>
      </c>
      <c r="I10" s="55"/>
      <c r="J10" s="24">
        <f>SUM(J6:J9)</f>
        <v>0</v>
      </c>
      <c r="K10" s="58"/>
    </row>
    <row r="11" spans="1:14" ht="75" customHeight="1" x14ac:dyDescent="0.25">
      <c r="B11" s="8"/>
      <c r="C11" s="1"/>
      <c r="D11" s="66" t="s">
        <v>18</v>
      </c>
      <c r="E11" s="64" t="s">
        <v>165</v>
      </c>
      <c r="F11" s="2" t="s">
        <v>19</v>
      </c>
      <c r="G11" s="3" t="s">
        <v>358</v>
      </c>
      <c r="H11" s="18">
        <f>100%/2</f>
        <v>0.5</v>
      </c>
      <c r="I11" s="55"/>
      <c r="J11" s="7">
        <f>H11*I11/2</f>
        <v>0</v>
      </c>
      <c r="K11" s="58"/>
      <c r="M11" s="1" t="s">
        <v>361</v>
      </c>
      <c r="N11" s="1" t="s">
        <v>130</v>
      </c>
    </row>
    <row r="12" spans="1:14" ht="91.5" customHeight="1" x14ac:dyDescent="0.25">
      <c r="B12" s="8"/>
      <c r="C12" s="1"/>
      <c r="D12" s="69"/>
      <c r="E12" s="68"/>
      <c r="F12" s="2" t="s">
        <v>20</v>
      </c>
      <c r="G12" s="3" t="s">
        <v>166</v>
      </c>
      <c r="H12" s="18">
        <f>100%/2</f>
        <v>0.5</v>
      </c>
      <c r="I12" s="55"/>
      <c r="J12" s="7">
        <f>H12*I12/2</f>
        <v>0</v>
      </c>
      <c r="K12" s="58"/>
      <c r="M12" s="1" t="s">
        <v>322</v>
      </c>
      <c r="N12" s="1" t="s">
        <v>144</v>
      </c>
    </row>
    <row r="13" spans="1:14" ht="15" customHeight="1" x14ac:dyDescent="0.25">
      <c r="B13" s="8"/>
      <c r="C13" s="1"/>
      <c r="D13" s="2"/>
      <c r="E13" s="3"/>
      <c r="F13" s="2"/>
      <c r="G13" s="23" t="s">
        <v>8</v>
      </c>
      <c r="H13" s="24">
        <f>SUM(H11:H12)</f>
        <v>1</v>
      </c>
      <c r="I13" s="56"/>
      <c r="J13" s="24">
        <f>SUM(J11:J12)</f>
        <v>0</v>
      </c>
      <c r="K13" s="58"/>
    </row>
    <row r="14" spans="1:14" ht="93.75" customHeight="1" x14ac:dyDescent="0.25">
      <c r="B14" s="8"/>
      <c r="C14" s="1"/>
      <c r="D14" s="34" t="s">
        <v>23</v>
      </c>
      <c r="E14" s="33" t="s">
        <v>172</v>
      </c>
      <c r="F14" s="2" t="s">
        <v>24</v>
      </c>
      <c r="G14" s="3" t="s">
        <v>362</v>
      </c>
      <c r="H14" s="18">
        <f>100%/1</f>
        <v>1</v>
      </c>
      <c r="I14" s="55"/>
      <c r="J14" s="7">
        <f>H14*I14/2</f>
        <v>0</v>
      </c>
      <c r="K14" s="58"/>
      <c r="M14" s="1" t="s">
        <v>363</v>
      </c>
      <c r="N14" s="1" t="s">
        <v>145</v>
      </c>
    </row>
    <row r="15" spans="1:14" ht="15" customHeight="1" x14ac:dyDescent="0.25">
      <c r="D15" s="3"/>
      <c r="E15" s="3"/>
      <c r="F15" s="2"/>
      <c r="G15" s="23" t="s">
        <v>8</v>
      </c>
      <c r="H15" s="25">
        <f>SUM(H14:H14)</f>
        <v>1</v>
      </c>
      <c r="I15" s="56"/>
      <c r="J15" s="25">
        <f>SUM(J14:J14)</f>
        <v>0</v>
      </c>
      <c r="K15" s="58"/>
    </row>
    <row r="16" spans="1:14" ht="107.25" customHeight="1" x14ac:dyDescent="0.25">
      <c r="B16" s="1"/>
      <c r="C16" s="1"/>
      <c r="D16" s="64" t="s">
        <v>29</v>
      </c>
      <c r="E16" s="64" t="s">
        <v>326</v>
      </c>
      <c r="F16" s="3" t="s">
        <v>30</v>
      </c>
      <c r="G16" s="3" t="s">
        <v>185</v>
      </c>
      <c r="H16" s="18">
        <f>100%/4</f>
        <v>0.25</v>
      </c>
      <c r="I16" s="55"/>
      <c r="J16" s="7">
        <f>H16*I16/2</f>
        <v>0</v>
      </c>
      <c r="K16" s="58"/>
      <c r="M16" s="1" t="s">
        <v>184</v>
      </c>
      <c r="N16" s="1" t="s">
        <v>128</v>
      </c>
    </row>
    <row r="17" spans="4:14" ht="122.25" customHeight="1" x14ac:dyDescent="0.25">
      <c r="D17" s="68"/>
      <c r="E17" s="68"/>
      <c r="F17" s="2" t="s">
        <v>31</v>
      </c>
      <c r="G17" s="3" t="s">
        <v>186</v>
      </c>
      <c r="H17" s="18">
        <f>100%/4</f>
        <v>0.25</v>
      </c>
      <c r="I17" s="55"/>
      <c r="J17" s="7">
        <f>H17*I17/2</f>
        <v>0</v>
      </c>
      <c r="K17" s="58"/>
      <c r="M17" s="1" t="s">
        <v>328</v>
      </c>
      <c r="N17" s="1" t="s">
        <v>126</v>
      </c>
    </row>
    <row r="18" spans="4:14" ht="112.5" customHeight="1" x14ac:dyDescent="0.25">
      <c r="D18" s="68"/>
      <c r="E18" s="68"/>
      <c r="F18" s="2" t="s">
        <v>32</v>
      </c>
      <c r="G18" s="3" t="s">
        <v>327</v>
      </c>
      <c r="H18" s="18">
        <f>100%/4</f>
        <v>0.25</v>
      </c>
      <c r="I18" s="55"/>
      <c r="J18" s="7">
        <f>H18*I18/2</f>
        <v>0</v>
      </c>
      <c r="K18" s="58"/>
      <c r="M18" s="1" t="s">
        <v>364</v>
      </c>
      <c r="N18" s="1" t="s">
        <v>137</v>
      </c>
    </row>
    <row r="19" spans="4:14" ht="107.25" customHeight="1" x14ac:dyDescent="0.25">
      <c r="D19" s="65"/>
      <c r="E19" s="65"/>
      <c r="F19" s="2" t="s">
        <v>33</v>
      </c>
      <c r="G19" s="3" t="s">
        <v>182</v>
      </c>
      <c r="H19" s="18">
        <f>100%/4</f>
        <v>0.25</v>
      </c>
      <c r="I19" s="55"/>
      <c r="J19" s="7">
        <f>H19*I19/2</f>
        <v>0</v>
      </c>
      <c r="K19" s="58"/>
      <c r="M19" s="1" t="s">
        <v>329</v>
      </c>
      <c r="N19" s="1" t="s">
        <v>137</v>
      </c>
    </row>
    <row r="20" spans="4:14" ht="15" customHeight="1" x14ac:dyDescent="0.25">
      <c r="D20" s="2"/>
      <c r="E20" s="3"/>
      <c r="F20" s="2"/>
      <c r="G20" s="23" t="s">
        <v>8</v>
      </c>
      <c r="H20" s="24">
        <f>SUM(H16:H19)</f>
        <v>1</v>
      </c>
      <c r="I20" s="56"/>
      <c r="J20" s="24">
        <f>SUM(J16:J19)</f>
        <v>0</v>
      </c>
      <c r="K20" s="58"/>
    </row>
    <row r="21" spans="4:14" ht="92.25" customHeight="1" x14ac:dyDescent="0.25">
      <c r="D21" s="66" t="s">
        <v>34</v>
      </c>
      <c r="E21" s="64" t="s">
        <v>189</v>
      </c>
      <c r="F21" s="2" t="s">
        <v>35</v>
      </c>
      <c r="G21" s="3" t="s">
        <v>190</v>
      </c>
      <c r="H21" s="18">
        <f>100%/2</f>
        <v>0.5</v>
      </c>
      <c r="I21" s="55"/>
      <c r="J21" s="7">
        <f>H21*I21/2</f>
        <v>0</v>
      </c>
      <c r="K21" s="58"/>
      <c r="M21" s="1" t="s">
        <v>330</v>
      </c>
      <c r="N21" s="1" t="s">
        <v>128</v>
      </c>
    </row>
    <row r="22" spans="4:14" ht="75" customHeight="1" x14ac:dyDescent="0.25">
      <c r="D22" s="67"/>
      <c r="E22" s="65"/>
      <c r="F22" s="2" t="s">
        <v>36</v>
      </c>
      <c r="G22" s="3" t="s">
        <v>191</v>
      </c>
      <c r="H22" s="18">
        <f>100%/2</f>
        <v>0.5</v>
      </c>
      <c r="I22" s="55"/>
      <c r="J22" s="7">
        <f>H22*I22/2</f>
        <v>0</v>
      </c>
      <c r="K22" s="58"/>
      <c r="M22" s="1" t="s">
        <v>365</v>
      </c>
      <c r="N22" s="1" t="s">
        <v>128</v>
      </c>
    </row>
    <row r="23" spans="4:14" ht="15" customHeight="1" x14ac:dyDescent="0.25">
      <c r="D23" s="13"/>
      <c r="E23" s="13"/>
      <c r="F23" s="2"/>
      <c r="G23" s="23" t="s">
        <v>8</v>
      </c>
      <c r="H23" s="24">
        <f>SUM(H21:H22)</f>
        <v>1</v>
      </c>
      <c r="I23" s="55"/>
      <c r="J23" s="24">
        <f>SUM(J21:J22)</f>
        <v>0</v>
      </c>
      <c r="K23" s="58"/>
    </row>
    <row r="24" spans="4:14" ht="75" customHeight="1" x14ac:dyDescent="0.25">
      <c r="D24" s="66" t="s">
        <v>37</v>
      </c>
      <c r="E24" s="64" t="s">
        <v>194</v>
      </c>
      <c r="F24" s="2" t="s">
        <v>38</v>
      </c>
      <c r="G24" s="3" t="s">
        <v>195</v>
      </c>
      <c r="H24" s="18">
        <f>100%/3</f>
        <v>0.33333333333333331</v>
      </c>
      <c r="I24" s="55"/>
      <c r="J24" s="7">
        <f>H24*I24/2</f>
        <v>0</v>
      </c>
      <c r="K24" s="58"/>
      <c r="M24" s="1" t="s">
        <v>199</v>
      </c>
      <c r="N24" s="1" t="s">
        <v>128</v>
      </c>
    </row>
    <row r="25" spans="4:14" ht="94.5" customHeight="1" x14ac:dyDescent="0.25">
      <c r="D25" s="69"/>
      <c r="E25" s="68"/>
      <c r="F25" s="2" t="s">
        <v>39</v>
      </c>
      <c r="G25" s="3" t="s">
        <v>196</v>
      </c>
      <c r="H25" s="18">
        <f>100%/3</f>
        <v>0.33333333333333331</v>
      </c>
      <c r="I25" s="55"/>
      <c r="J25" s="7">
        <f>H25*I25/2</f>
        <v>0</v>
      </c>
      <c r="K25" s="58"/>
      <c r="M25" s="1" t="s">
        <v>331</v>
      </c>
      <c r="N25" s="1" t="s">
        <v>131</v>
      </c>
    </row>
    <row r="26" spans="4:14" ht="75" customHeight="1" x14ac:dyDescent="0.25">
      <c r="D26" s="69"/>
      <c r="E26" s="68"/>
      <c r="F26" s="2" t="s">
        <v>40</v>
      </c>
      <c r="G26" s="22" t="s">
        <v>197</v>
      </c>
      <c r="H26" s="18">
        <f>100%/3</f>
        <v>0.33333333333333331</v>
      </c>
      <c r="I26" s="55"/>
      <c r="J26" s="7">
        <f>H26*I26/2</f>
        <v>0</v>
      </c>
      <c r="K26" s="58"/>
      <c r="M26" s="1" t="s">
        <v>332</v>
      </c>
      <c r="N26" s="1" t="s">
        <v>127</v>
      </c>
    </row>
    <row r="27" spans="4:14" ht="15" customHeight="1" x14ac:dyDescent="0.25">
      <c r="D27" s="13"/>
      <c r="E27" s="13"/>
      <c r="F27" s="2"/>
      <c r="G27" s="23" t="s">
        <v>8</v>
      </c>
      <c r="H27" s="24">
        <f>SUM(H24:H26)</f>
        <v>1</v>
      </c>
      <c r="I27" s="56"/>
      <c r="J27" s="24">
        <f>SUM(J24:J26)</f>
        <v>0</v>
      </c>
      <c r="K27" s="58"/>
    </row>
    <row r="28" spans="4:14" ht="75" customHeight="1" x14ac:dyDescent="0.25">
      <c r="D28" s="66" t="s">
        <v>42</v>
      </c>
      <c r="E28" s="64" t="s">
        <v>201</v>
      </c>
      <c r="F28" s="2" t="s">
        <v>43</v>
      </c>
      <c r="G28" s="3" t="s">
        <v>202</v>
      </c>
      <c r="H28" s="18">
        <f>100%/4</f>
        <v>0.25</v>
      </c>
      <c r="I28" s="55"/>
      <c r="J28" s="7">
        <f t="shared" ref="J28:J35" si="1">H28*I28/2</f>
        <v>0</v>
      </c>
      <c r="K28" s="58"/>
      <c r="M28" s="1" t="s">
        <v>207</v>
      </c>
      <c r="N28" s="1" t="s">
        <v>131</v>
      </c>
    </row>
    <row r="29" spans="4:14" ht="90.75" customHeight="1" x14ac:dyDescent="0.25">
      <c r="D29" s="69"/>
      <c r="E29" s="68"/>
      <c r="F29" s="2" t="s">
        <v>44</v>
      </c>
      <c r="G29" s="3" t="s">
        <v>203</v>
      </c>
      <c r="H29" s="18">
        <f>100%/4</f>
        <v>0.25</v>
      </c>
      <c r="I29" s="55"/>
      <c r="J29" s="7">
        <f t="shared" si="1"/>
        <v>0</v>
      </c>
      <c r="K29" s="58"/>
      <c r="M29" s="1" t="s">
        <v>208</v>
      </c>
      <c r="N29" s="1" t="s">
        <v>131</v>
      </c>
    </row>
    <row r="30" spans="4:14" ht="96" customHeight="1" x14ac:dyDescent="0.25">
      <c r="D30" s="69"/>
      <c r="E30" s="68"/>
      <c r="F30" s="2" t="s">
        <v>45</v>
      </c>
      <c r="G30" s="3" t="s">
        <v>413</v>
      </c>
      <c r="H30" s="18">
        <f>100%/4</f>
        <v>0.25</v>
      </c>
      <c r="I30" s="55"/>
      <c r="J30" s="7">
        <f t="shared" si="1"/>
        <v>0</v>
      </c>
      <c r="K30" s="58"/>
      <c r="M30" s="1" t="s">
        <v>333</v>
      </c>
      <c r="N30" s="1" t="s">
        <v>129</v>
      </c>
    </row>
    <row r="31" spans="4:14" ht="75" customHeight="1" x14ac:dyDescent="0.25">
      <c r="D31" s="67"/>
      <c r="E31" s="65"/>
      <c r="F31" s="2" t="s">
        <v>46</v>
      </c>
      <c r="G31" s="3" t="s">
        <v>417</v>
      </c>
      <c r="H31" s="18">
        <f>100%/4</f>
        <v>0.25</v>
      </c>
      <c r="I31" s="55"/>
      <c r="J31" s="7">
        <f t="shared" si="1"/>
        <v>0</v>
      </c>
      <c r="K31" s="58"/>
      <c r="M31" s="1" t="s">
        <v>334</v>
      </c>
      <c r="N31" s="1" t="s">
        <v>131</v>
      </c>
    </row>
    <row r="32" spans="4:14" ht="15" customHeight="1" x14ac:dyDescent="0.25">
      <c r="D32" s="2"/>
      <c r="E32" s="3"/>
      <c r="F32" s="2"/>
      <c r="G32" s="23" t="s">
        <v>8</v>
      </c>
      <c r="H32" s="27">
        <f>SUM(H28:H31)</f>
        <v>1</v>
      </c>
      <c r="I32" s="56"/>
      <c r="J32" s="27">
        <f>SUM(J28:J31)</f>
        <v>0</v>
      </c>
      <c r="K32" s="58"/>
    </row>
    <row r="33" spans="4:15" ht="105" x14ac:dyDescent="0.25">
      <c r="D33" s="66" t="s">
        <v>49</v>
      </c>
      <c r="E33" s="64" t="s">
        <v>212</v>
      </c>
      <c r="F33" s="2" t="s">
        <v>50</v>
      </c>
      <c r="G33" s="52" t="s">
        <v>213</v>
      </c>
      <c r="H33" s="18">
        <f>100%/3</f>
        <v>0.33333333333333331</v>
      </c>
      <c r="I33" s="59"/>
      <c r="J33" s="7">
        <f t="shared" si="1"/>
        <v>0</v>
      </c>
      <c r="K33" s="58"/>
      <c r="M33" s="1" t="s">
        <v>408</v>
      </c>
      <c r="N33" s="1" t="s">
        <v>127</v>
      </c>
    </row>
    <row r="34" spans="4:15" ht="105" x14ac:dyDescent="0.25">
      <c r="D34" s="69"/>
      <c r="E34" s="68"/>
      <c r="F34" s="2" t="s">
        <v>51</v>
      </c>
      <c r="G34" s="52" t="s">
        <v>214</v>
      </c>
      <c r="H34" s="18">
        <f>100%/3</f>
        <v>0.33333333333333331</v>
      </c>
      <c r="I34" s="59"/>
      <c r="J34" s="7">
        <f t="shared" si="1"/>
        <v>0</v>
      </c>
      <c r="K34" s="58"/>
      <c r="M34" s="1" t="s">
        <v>419</v>
      </c>
      <c r="N34" s="1" t="s">
        <v>129</v>
      </c>
    </row>
    <row r="35" spans="4:15" ht="120" x14ac:dyDescent="0.25">
      <c r="D35" s="67"/>
      <c r="E35" s="65"/>
      <c r="F35" s="2" t="s">
        <v>52</v>
      </c>
      <c r="G35" s="52" t="s">
        <v>407</v>
      </c>
      <c r="H35" s="18">
        <f>100%/3</f>
        <v>0.33333333333333331</v>
      </c>
      <c r="I35" s="59"/>
      <c r="J35" s="7">
        <f t="shared" si="1"/>
        <v>0</v>
      </c>
      <c r="K35" s="58"/>
      <c r="M35" s="1" t="s">
        <v>219</v>
      </c>
      <c r="N35" s="1" t="s">
        <v>129</v>
      </c>
    </row>
    <row r="36" spans="4:15" ht="15" customHeight="1" x14ac:dyDescent="0.25">
      <c r="D36" s="50"/>
      <c r="E36" s="51"/>
      <c r="F36" s="2"/>
      <c r="G36" s="23" t="s">
        <v>8</v>
      </c>
      <c r="H36" s="27">
        <f>SUM(H33:H35)</f>
        <v>1</v>
      </c>
      <c r="I36" s="56"/>
      <c r="J36" s="27">
        <f>SUM(J33:J35)</f>
        <v>0</v>
      </c>
      <c r="K36" s="58"/>
    </row>
    <row r="37" spans="4:15" ht="102" customHeight="1" x14ac:dyDescent="0.25">
      <c r="D37" s="66" t="s">
        <v>54</v>
      </c>
      <c r="E37" s="64" t="s">
        <v>220</v>
      </c>
      <c r="F37" s="2" t="s">
        <v>55</v>
      </c>
      <c r="G37" s="21" t="s">
        <v>221</v>
      </c>
      <c r="H37" s="7">
        <f>100%/3</f>
        <v>0.33333333333333331</v>
      </c>
      <c r="I37" s="55"/>
      <c r="J37" s="7">
        <f>H37*I37/2</f>
        <v>0</v>
      </c>
      <c r="K37" s="58"/>
      <c r="M37" s="1" t="s">
        <v>336</v>
      </c>
      <c r="N37" s="1" t="s">
        <v>447</v>
      </c>
    </row>
    <row r="38" spans="4:15" ht="97.5" customHeight="1" x14ac:dyDescent="0.25">
      <c r="D38" s="69"/>
      <c r="E38" s="68"/>
      <c r="F38" s="2" t="s">
        <v>56</v>
      </c>
      <c r="G38" s="21" t="s">
        <v>416</v>
      </c>
      <c r="H38" s="7">
        <f>100%/3</f>
        <v>0.33333333333333331</v>
      </c>
      <c r="I38" s="55"/>
      <c r="J38" s="7">
        <f>H38*I38/2</f>
        <v>0</v>
      </c>
      <c r="K38" s="58"/>
      <c r="M38" s="1" t="s">
        <v>337</v>
      </c>
      <c r="N38" s="1" t="s">
        <v>127</v>
      </c>
    </row>
    <row r="39" spans="4:15" ht="111.75" customHeight="1" x14ac:dyDescent="0.25">
      <c r="D39" s="67"/>
      <c r="E39" s="65"/>
      <c r="F39" s="2" t="s">
        <v>57</v>
      </c>
      <c r="G39" s="3" t="s">
        <v>335</v>
      </c>
      <c r="H39" s="7">
        <f>100%/3</f>
        <v>0.33333333333333331</v>
      </c>
      <c r="I39" s="55"/>
      <c r="J39" s="7">
        <f>H39*I39/2</f>
        <v>0</v>
      </c>
      <c r="K39" s="58"/>
      <c r="M39" s="1" t="s">
        <v>338</v>
      </c>
      <c r="N39" s="1" t="s">
        <v>129</v>
      </c>
    </row>
    <row r="40" spans="4:15" ht="15" customHeight="1" x14ac:dyDescent="0.25">
      <c r="D40" s="13"/>
      <c r="E40" s="13"/>
      <c r="F40" s="2"/>
      <c r="G40" s="23" t="s">
        <v>8</v>
      </c>
      <c r="H40" s="24">
        <f>SUM(H37:H39)</f>
        <v>1</v>
      </c>
      <c r="I40" s="56"/>
      <c r="J40" s="24">
        <f>SUM(J37:J39)</f>
        <v>0</v>
      </c>
      <c r="K40" s="58"/>
    </row>
    <row r="41" spans="4:15" ht="75" customHeight="1" x14ac:dyDescent="0.25">
      <c r="D41" s="64" t="s">
        <v>62</v>
      </c>
      <c r="E41" s="64" t="s">
        <v>229</v>
      </c>
      <c r="F41" s="2" t="s">
        <v>63</v>
      </c>
      <c r="G41" s="3" t="s">
        <v>230</v>
      </c>
      <c r="H41" s="7">
        <f>100%/4</f>
        <v>0.25</v>
      </c>
      <c r="I41" s="55"/>
      <c r="J41" s="7">
        <f>H41*I41/2</f>
        <v>0</v>
      </c>
      <c r="K41" s="58"/>
      <c r="M41" s="1" t="s">
        <v>339</v>
      </c>
      <c r="N41" s="1" t="s">
        <v>127</v>
      </c>
    </row>
    <row r="42" spans="4:15" ht="75" customHeight="1" x14ac:dyDescent="0.25">
      <c r="D42" s="68"/>
      <c r="E42" s="68"/>
      <c r="F42" s="2" t="s">
        <v>64</v>
      </c>
      <c r="G42" s="3" t="s">
        <v>231</v>
      </c>
      <c r="H42" s="7">
        <f>100%/4</f>
        <v>0.25</v>
      </c>
      <c r="I42" s="55"/>
      <c r="J42" s="7">
        <f>H42*I42/2</f>
        <v>0</v>
      </c>
      <c r="K42" s="58"/>
      <c r="M42" s="1" t="s">
        <v>340</v>
      </c>
      <c r="N42" s="1" t="s">
        <v>127</v>
      </c>
      <c r="O42" s="1"/>
    </row>
    <row r="43" spans="4:15" ht="76.5" customHeight="1" x14ac:dyDescent="0.25">
      <c r="D43" s="68"/>
      <c r="E43" s="68"/>
      <c r="F43" s="2" t="s">
        <v>65</v>
      </c>
      <c r="G43" s="3" t="s">
        <v>233</v>
      </c>
      <c r="H43" s="7">
        <f>100%/4</f>
        <v>0.25</v>
      </c>
      <c r="I43" s="55"/>
      <c r="J43" s="7">
        <f>H43*I43/2</f>
        <v>0</v>
      </c>
      <c r="K43" s="58"/>
      <c r="M43" s="1" t="s">
        <v>237</v>
      </c>
      <c r="N43" s="1" t="s">
        <v>133</v>
      </c>
    </row>
    <row r="44" spans="4:15" ht="75" customHeight="1" x14ac:dyDescent="0.25">
      <c r="D44" s="68"/>
      <c r="E44" s="68"/>
      <c r="F44" s="2" t="s">
        <v>66</v>
      </c>
      <c r="G44" s="3" t="s">
        <v>232</v>
      </c>
      <c r="H44" s="7">
        <f>100%/4</f>
        <v>0.25</v>
      </c>
      <c r="I44" s="55"/>
      <c r="J44" s="7">
        <f>H44*I44/2</f>
        <v>0</v>
      </c>
      <c r="K44" s="58"/>
      <c r="M44" s="1" t="s">
        <v>341</v>
      </c>
      <c r="N44" s="1" t="s">
        <v>131</v>
      </c>
    </row>
    <row r="45" spans="4:15" ht="15" customHeight="1" x14ac:dyDescent="0.25">
      <c r="D45" s="2"/>
      <c r="E45" s="3"/>
      <c r="F45" s="2"/>
      <c r="G45" s="23" t="s">
        <v>8</v>
      </c>
      <c r="H45" s="28">
        <f>SUM(H41:H44)</f>
        <v>1</v>
      </c>
      <c r="I45" s="56"/>
      <c r="J45" s="28">
        <f>SUM(J41:J44)</f>
        <v>0</v>
      </c>
      <c r="K45" s="58"/>
    </row>
    <row r="46" spans="4:15" ht="117.75" customHeight="1" x14ac:dyDescent="0.25">
      <c r="D46" s="66" t="s">
        <v>67</v>
      </c>
      <c r="E46" s="64" t="s">
        <v>238</v>
      </c>
      <c r="F46" s="2" t="s">
        <v>68</v>
      </c>
      <c r="G46" s="3" t="s">
        <v>239</v>
      </c>
      <c r="H46" s="7">
        <f>100%/2</f>
        <v>0.5</v>
      </c>
      <c r="I46" s="55"/>
      <c r="J46" s="7">
        <f t="shared" ref="J46:J52" si="2">H46*I46/2</f>
        <v>0</v>
      </c>
      <c r="K46" s="58"/>
      <c r="M46" s="1" t="s">
        <v>342</v>
      </c>
      <c r="N46" s="1" t="s">
        <v>132</v>
      </c>
    </row>
    <row r="47" spans="4:15" ht="101.25" customHeight="1" x14ac:dyDescent="0.25">
      <c r="D47" s="69"/>
      <c r="E47" s="68"/>
      <c r="F47" s="2" t="s">
        <v>69</v>
      </c>
      <c r="G47" s="3" t="s">
        <v>245</v>
      </c>
      <c r="H47" s="7">
        <f>100%/2</f>
        <v>0.5</v>
      </c>
      <c r="I47" s="55"/>
      <c r="J47" s="7">
        <f t="shared" si="2"/>
        <v>0</v>
      </c>
      <c r="K47" s="58"/>
      <c r="M47" s="1" t="s">
        <v>343</v>
      </c>
      <c r="N47" s="1" t="s">
        <v>127</v>
      </c>
    </row>
    <row r="48" spans="4:15" ht="15" customHeight="1" x14ac:dyDescent="0.25">
      <c r="D48" s="13"/>
      <c r="E48" s="13"/>
      <c r="F48" s="2"/>
      <c r="G48" s="23" t="s">
        <v>8</v>
      </c>
      <c r="H48" s="29">
        <f>SUM(H46:H47)</f>
        <v>1</v>
      </c>
      <c r="I48" s="56"/>
      <c r="J48" s="28">
        <f>SUM(J46:J47)</f>
        <v>0</v>
      </c>
      <c r="K48" s="58"/>
    </row>
    <row r="49" spans="2:15" ht="93" customHeight="1" x14ac:dyDescent="0.25">
      <c r="D49" s="66" t="s">
        <v>71</v>
      </c>
      <c r="E49" s="64" t="s">
        <v>344</v>
      </c>
      <c r="F49" s="2" t="s">
        <v>72</v>
      </c>
      <c r="G49" s="3" t="s">
        <v>247</v>
      </c>
      <c r="H49" s="7">
        <f>100%/4</f>
        <v>0.25</v>
      </c>
      <c r="I49" s="55"/>
      <c r="J49" s="7">
        <f t="shared" si="2"/>
        <v>0</v>
      </c>
      <c r="K49" s="58"/>
      <c r="M49" s="1" t="s">
        <v>366</v>
      </c>
      <c r="N49" s="1" t="s">
        <v>133</v>
      </c>
    </row>
    <row r="50" spans="2:15" ht="75" customHeight="1" x14ac:dyDescent="0.25">
      <c r="D50" s="69"/>
      <c r="E50" s="68"/>
      <c r="F50" s="2" t="s">
        <v>73</v>
      </c>
      <c r="G50" s="3" t="s">
        <v>248</v>
      </c>
      <c r="H50" s="7">
        <f>100%/4</f>
        <v>0.25</v>
      </c>
      <c r="I50" s="55"/>
      <c r="J50" s="7">
        <f t="shared" si="2"/>
        <v>0</v>
      </c>
      <c r="K50" s="58"/>
      <c r="M50" s="1" t="s">
        <v>345</v>
      </c>
      <c r="N50" s="1" t="s">
        <v>131</v>
      </c>
    </row>
    <row r="51" spans="2:15" ht="75" customHeight="1" x14ac:dyDescent="0.25">
      <c r="D51" s="69"/>
      <c r="E51" s="68"/>
      <c r="F51" s="2" t="s">
        <v>74</v>
      </c>
      <c r="G51" s="3" t="s">
        <v>249</v>
      </c>
      <c r="H51" s="7">
        <f>100%/4</f>
        <v>0.25</v>
      </c>
      <c r="I51" s="55"/>
      <c r="J51" s="7">
        <f t="shared" si="2"/>
        <v>0</v>
      </c>
      <c r="K51" s="58"/>
      <c r="M51" s="1" t="s">
        <v>367</v>
      </c>
      <c r="N51" s="1" t="s">
        <v>136</v>
      </c>
      <c r="O51" s="1"/>
    </row>
    <row r="52" spans="2:15" ht="78" customHeight="1" x14ac:dyDescent="0.25">
      <c r="D52" s="69"/>
      <c r="E52" s="68"/>
      <c r="F52" s="2" t="s">
        <v>75</v>
      </c>
      <c r="G52" s="3" t="s">
        <v>250</v>
      </c>
      <c r="H52" s="7">
        <f>100%/4</f>
        <v>0.25</v>
      </c>
      <c r="I52" s="55"/>
      <c r="J52" s="7">
        <f t="shared" si="2"/>
        <v>0</v>
      </c>
      <c r="K52" s="58"/>
      <c r="M52" s="1" t="s">
        <v>346</v>
      </c>
      <c r="N52" s="1" t="s">
        <v>133</v>
      </c>
    </row>
    <row r="53" spans="2:15" ht="15" customHeight="1" x14ac:dyDescent="0.25">
      <c r="D53" s="2"/>
      <c r="E53" s="3"/>
      <c r="F53" s="2"/>
      <c r="G53" s="23" t="s">
        <v>8</v>
      </c>
      <c r="H53" s="30">
        <f>SUM(H49:H52)</f>
        <v>1</v>
      </c>
      <c r="I53" s="56"/>
      <c r="J53" s="30">
        <f>SUM(J49:J52)</f>
        <v>0</v>
      </c>
      <c r="K53" s="58"/>
    </row>
    <row r="54" spans="2:15" ht="93" customHeight="1" x14ac:dyDescent="0.25">
      <c r="D54" s="2" t="s">
        <v>77</v>
      </c>
      <c r="E54" s="3" t="s">
        <v>254</v>
      </c>
      <c r="F54" s="2" t="s">
        <v>78</v>
      </c>
      <c r="G54" s="3" t="s">
        <v>255</v>
      </c>
      <c r="H54" s="7">
        <f>100%/1</f>
        <v>1</v>
      </c>
      <c r="I54" s="55"/>
      <c r="J54" s="7">
        <f>H54*I54/2</f>
        <v>0</v>
      </c>
      <c r="K54" s="58"/>
      <c r="M54" s="1" t="s">
        <v>347</v>
      </c>
      <c r="N54" s="1" t="s">
        <v>129</v>
      </c>
    </row>
    <row r="55" spans="2:15" ht="15" customHeight="1" x14ac:dyDescent="0.25">
      <c r="D55" s="2"/>
      <c r="E55" s="2"/>
      <c r="F55" s="2"/>
      <c r="G55" s="23" t="s">
        <v>8</v>
      </c>
      <c r="H55" s="29">
        <f>SUM(H54)</f>
        <v>1</v>
      </c>
      <c r="I55" s="56"/>
      <c r="J55" s="29">
        <f>SUM(J54)</f>
        <v>0</v>
      </c>
      <c r="K55" s="58"/>
    </row>
    <row r="56" spans="2:15" ht="75" customHeight="1" x14ac:dyDescent="0.25">
      <c r="B56" s="8"/>
      <c r="C56" s="1"/>
      <c r="D56" s="66" t="s">
        <v>80</v>
      </c>
      <c r="E56" s="64" t="s">
        <v>257</v>
      </c>
      <c r="F56" s="2" t="s">
        <v>81</v>
      </c>
      <c r="G56" s="3" t="s">
        <v>258</v>
      </c>
      <c r="H56" s="18">
        <f>100%/4</f>
        <v>0.25</v>
      </c>
      <c r="I56" s="55"/>
      <c r="J56" s="7">
        <f>H56*I56/2</f>
        <v>0</v>
      </c>
      <c r="K56" s="58"/>
      <c r="M56" s="1" t="s">
        <v>262</v>
      </c>
      <c r="N56" s="1" t="s">
        <v>133</v>
      </c>
    </row>
    <row r="57" spans="2:15" ht="92.25" customHeight="1" x14ac:dyDescent="0.25">
      <c r="D57" s="69"/>
      <c r="E57" s="68"/>
      <c r="F57" s="2" t="s">
        <v>82</v>
      </c>
      <c r="G57" s="3" t="s">
        <v>259</v>
      </c>
      <c r="H57" s="18">
        <f>100%/4</f>
        <v>0.25</v>
      </c>
      <c r="I57" s="55"/>
      <c r="J57" s="7">
        <f>H57*I57/2</f>
        <v>0</v>
      </c>
      <c r="K57" s="58"/>
      <c r="M57" s="1" t="s">
        <v>263</v>
      </c>
      <c r="N57" s="1" t="s">
        <v>129</v>
      </c>
    </row>
    <row r="58" spans="2:15" ht="75" customHeight="1" x14ac:dyDescent="0.25">
      <c r="D58" s="69"/>
      <c r="E58" s="68"/>
      <c r="F58" s="2" t="s">
        <v>83</v>
      </c>
      <c r="G58" s="3" t="s">
        <v>260</v>
      </c>
      <c r="H58" s="18">
        <f>100%/4</f>
        <v>0.25</v>
      </c>
      <c r="I58" s="55"/>
      <c r="J58" s="7">
        <f>H58*I58/2</f>
        <v>0</v>
      </c>
      <c r="K58" s="58"/>
      <c r="M58" s="1" t="s">
        <v>264</v>
      </c>
      <c r="N58" s="1" t="s">
        <v>133</v>
      </c>
    </row>
    <row r="59" spans="2:15" ht="75" customHeight="1" x14ac:dyDescent="0.25">
      <c r="D59" s="67"/>
      <c r="E59" s="65"/>
      <c r="F59" s="2" t="s">
        <v>84</v>
      </c>
      <c r="G59" s="3" t="s">
        <v>261</v>
      </c>
      <c r="H59" s="18">
        <f>100%/4</f>
        <v>0.25</v>
      </c>
      <c r="I59" s="55"/>
      <c r="J59" s="7">
        <f>H59*I59/2</f>
        <v>0</v>
      </c>
      <c r="K59" s="58"/>
      <c r="M59" s="1" t="s">
        <v>265</v>
      </c>
      <c r="N59" s="1" t="s">
        <v>131</v>
      </c>
    </row>
    <row r="60" spans="2:15" ht="15" customHeight="1" x14ac:dyDescent="0.25">
      <c r="D60" s="13"/>
      <c r="E60" s="13"/>
      <c r="F60" s="2"/>
      <c r="G60" s="23" t="s">
        <v>8</v>
      </c>
      <c r="H60" s="24">
        <f>SUM(H56:H59)</f>
        <v>1</v>
      </c>
      <c r="I60" s="56"/>
      <c r="J60" s="24">
        <f>SUM(J56:J59)</f>
        <v>0</v>
      </c>
      <c r="K60" s="58"/>
    </row>
    <row r="61" spans="2:15" ht="111" customHeight="1" x14ac:dyDescent="0.25">
      <c r="D61" s="66" t="s">
        <v>85</v>
      </c>
      <c r="E61" s="64" t="s">
        <v>266</v>
      </c>
      <c r="F61" s="2" t="s">
        <v>86</v>
      </c>
      <c r="G61" s="3" t="s">
        <v>267</v>
      </c>
      <c r="H61" s="18">
        <f>100%/3</f>
        <v>0.33333333333333331</v>
      </c>
      <c r="I61" s="55"/>
      <c r="J61" s="7">
        <f>H61*I61/2</f>
        <v>0</v>
      </c>
      <c r="K61" s="58"/>
      <c r="M61" s="1" t="s">
        <v>348</v>
      </c>
      <c r="N61" s="1" t="s">
        <v>132</v>
      </c>
    </row>
    <row r="62" spans="2:15" ht="75" customHeight="1" x14ac:dyDescent="0.25">
      <c r="D62" s="69"/>
      <c r="E62" s="68"/>
      <c r="F62" s="2" t="s">
        <v>87</v>
      </c>
      <c r="G62" s="3" t="s">
        <v>268</v>
      </c>
      <c r="H62" s="18">
        <f>100%/3</f>
        <v>0.33333333333333331</v>
      </c>
      <c r="I62" s="55"/>
      <c r="J62" s="7">
        <f>H62*I62/2</f>
        <v>0</v>
      </c>
      <c r="K62" s="58"/>
      <c r="M62" s="1" t="s">
        <v>349</v>
      </c>
      <c r="N62" s="1" t="s">
        <v>127</v>
      </c>
    </row>
    <row r="63" spans="2:15" ht="75" customHeight="1" x14ac:dyDescent="0.25">
      <c r="D63" s="67"/>
      <c r="E63" s="65"/>
      <c r="F63" s="2" t="s">
        <v>88</v>
      </c>
      <c r="G63" s="3" t="s">
        <v>269</v>
      </c>
      <c r="H63" s="18">
        <f>100%/3</f>
        <v>0.33333333333333331</v>
      </c>
      <c r="I63" s="55"/>
      <c r="J63" s="7">
        <f>H63*I63/2</f>
        <v>0</v>
      </c>
      <c r="K63" s="58"/>
      <c r="M63" s="1" t="s">
        <v>350</v>
      </c>
      <c r="N63" s="1" t="s">
        <v>127</v>
      </c>
    </row>
    <row r="64" spans="2:15" ht="15" customHeight="1" x14ac:dyDescent="0.25">
      <c r="B64" s="8"/>
      <c r="C64" s="1"/>
      <c r="D64" s="2"/>
      <c r="E64" s="3"/>
      <c r="F64" s="2"/>
      <c r="G64" s="23" t="s">
        <v>8</v>
      </c>
      <c r="H64" s="29">
        <f>SUM(H61:H63)</f>
        <v>1</v>
      </c>
      <c r="I64" s="56"/>
      <c r="J64" s="29">
        <f>SUM(J61:J63)</f>
        <v>0</v>
      </c>
      <c r="K64" s="58"/>
    </row>
    <row r="65" spans="2:15" ht="120" x14ac:dyDescent="0.25">
      <c r="B65" s="8"/>
      <c r="C65" s="1"/>
      <c r="D65" s="66" t="s">
        <v>89</v>
      </c>
      <c r="E65" s="64" t="s">
        <v>273</v>
      </c>
      <c r="F65" s="2" t="s">
        <v>90</v>
      </c>
      <c r="G65" s="52" t="s">
        <v>420</v>
      </c>
      <c r="H65" s="18">
        <f>100%/5</f>
        <v>0.2</v>
      </c>
      <c r="I65" s="59"/>
      <c r="J65" s="7">
        <f>H65*I65/2</f>
        <v>0</v>
      </c>
      <c r="K65" s="58"/>
      <c r="M65" s="36" t="s">
        <v>444</v>
      </c>
      <c r="N65" s="36" t="s">
        <v>445</v>
      </c>
    </row>
    <row r="66" spans="2:15" ht="45" x14ac:dyDescent="0.25">
      <c r="B66" s="8"/>
      <c r="C66" s="1"/>
      <c r="D66" s="69"/>
      <c r="E66" s="68"/>
      <c r="F66" s="2" t="s">
        <v>91</v>
      </c>
      <c r="G66" s="52" t="s">
        <v>275</v>
      </c>
      <c r="H66" s="18">
        <f>100%/5</f>
        <v>0.2</v>
      </c>
      <c r="I66" s="59"/>
      <c r="J66" s="7">
        <f>H66*I66/2</f>
        <v>0</v>
      </c>
      <c r="K66" s="58"/>
      <c r="M66" s="1" t="s">
        <v>282</v>
      </c>
      <c r="N66" s="1" t="s">
        <v>133</v>
      </c>
    </row>
    <row r="67" spans="2:15" ht="90" x14ac:dyDescent="0.25">
      <c r="B67" s="8"/>
      <c r="C67" s="1"/>
      <c r="D67" s="69"/>
      <c r="E67" s="68"/>
      <c r="F67" s="2" t="s">
        <v>92</v>
      </c>
      <c r="G67" s="52" t="s">
        <v>276</v>
      </c>
      <c r="H67" s="18">
        <f>100%/5</f>
        <v>0.2</v>
      </c>
      <c r="I67" s="59"/>
      <c r="J67" s="7">
        <f>H67*I67/2</f>
        <v>0</v>
      </c>
      <c r="K67" s="58"/>
      <c r="M67" s="1" t="s">
        <v>283</v>
      </c>
      <c r="N67" s="1" t="s">
        <v>127</v>
      </c>
    </row>
    <row r="68" spans="2:15" ht="105" x14ac:dyDescent="0.25">
      <c r="B68" s="8"/>
      <c r="C68" s="1"/>
      <c r="D68" s="69"/>
      <c r="E68" s="68"/>
      <c r="F68" s="2" t="s">
        <v>93</v>
      </c>
      <c r="G68" s="52" t="s">
        <v>277</v>
      </c>
      <c r="H68" s="18">
        <f>100%/5</f>
        <v>0.2</v>
      </c>
      <c r="I68" s="59"/>
      <c r="J68" s="7">
        <f>H68*I68/2</f>
        <v>0</v>
      </c>
      <c r="K68" s="58"/>
      <c r="M68" s="1" t="s">
        <v>284</v>
      </c>
      <c r="N68" s="1" t="s">
        <v>127</v>
      </c>
    </row>
    <row r="69" spans="2:15" ht="75" x14ac:dyDescent="0.25">
      <c r="B69" s="8"/>
      <c r="C69" s="1"/>
      <c r="D69" s="67"/>
      <c r="E69" s="65"/>
      <c r="F69" s="2" t="s">
        <v>94</v>
      </c>
      <c r="G69" s="52" t="s">
        <v>411</v>
      </c>
      <c r="H69" s="18">
        <f>100%/5</f>
        <v>0.2</v>
      </c>
      <c r="I69" s="59"/>
      <c r="J69" s="7">
        <f>H69*I69/2</f>
        <v>0</v>
      </c>
      <c r="K69" s="58"/>
      <c r="M69" s="1" t="s">
        <v>287</v>
      </c>
      <c r="N69" s="1" t="s">
        <v>133</v>
      </c>
    </row>
    <row r="70" spans="2:15" ht="15" customHeight="1" x14ac:dyDescent="0.25">
      <c r="B70" s="8"/>
      <c r="C70" s="1"/>
      <c r="D70" s="50"/>
      <c r="E70" s="51"/>
      <c r="F70" s="2"/>
      <c r="G70" s="23" t="s">
        <v>8</v>
      </c>
      <c r="H70" s="29">
        <f>SUM(H65:H69)</f>
        <v>1</v>
      </c>
      <c r="I70" s="56"/>
      <c r="J70" s="29">
        <f>SUM(J65:J69)</f>
        <v>0</v>
      </c>
      <c r="K70" s="58"/>
    </row>
    <row r="71" spans="2:15" ht="75" customHeight="1" x14ac:dyDescent="0.25">
      <c r="D71" s="34" t="s">
        <v>79</v>
      </c>
      <c r="E71" s="33" t="s">
        <v>290</v>
      </c>
      <c r="F71" s="2" t="s">
        <v>99</v>
      </c>
      <c r="G71" s="3" t="s">
        <v>291</v>
      </c>
      <c r="H71" s="7">
        <f>100%/1</f>
        <v>1</v>
      </c>
      <c r="I71" s="55"/>
      <c r="J71" s="7">
        <f>H71*I71/2</f>
        <v>0</v>
      </c>
      <c r="K71" s="58"/>
      <c r="M71" s="1" t="s">
        <v>297</v>
      </c>
      <c r="N71" s="1" t="s">
        <v>133</v>
      </c>
    </row>
    <row r="72" spans="2:15" ht="15" customHeight="1" x14ac:dyDescent="0.25">
      <c r="D72" s="13"/>
      <c r="E72" s="13"/>
      <c r="F72" s="13"/>
      <c r="G72" s="23" t="s">
        <v>8</v>
      </c>
      <c r="H72" s="29">
        <f>SUM(H71:H71)</f>
        <v>1</v>
      </c>
      <c r="I72" s="56"/>
      <c r="J72" s="29">
        <f>SUM(J71:J71)</f>
        <v>0</v>
      </c>
      <c r="K72" s="58"/>
    </row>
    <row r="73" spans="2:15" ht="75" customHeight="1" x14ac:dyDescent="0.25">
      <c r="D73" s="66" t="s">
        <v>101</v>
      </c>
      <c r="E73" s="64" t="s">
        <v>293</v>
      </c>
      <c r="F73" s="20" t="s">
        <v>102</v>
      </c>
      <c r="G73" s="21" t="s">
        <v>294</v>
      </c>
      <c r="H73" s="7">
        <f>100%/2</f>
        <v>0.5</v>
      </c>
      <c r="I73" s="55"/>
      <c r="J73" s="7">
        <f>H73*I73/2</f>
        <v>0</v>
      </c>
      <c r="K73" s="58"/>
      <c r="M73" s="1" t="s">
        <v>296</v>
      </c>
      <c r="N73" s="1" t="s">
        <v>133</v>
      </c>
    </row>
    <row r="74" spans="2:15" ht="75" customHeight="1" x14ac:dyDescent="0.25">
      <c r="D74" s="67"/>
      <c r="E74" s="65"/>
      <c r="F74" s="20" t="s">
        <v>103</v>
      </c>
      <c r="G74" s="21" t="s">
        <v>295</v>
      </c>
      <c r="H74" s="7">
        <f>100%/2</f>
        <v>0.5</v>
      </c>
      <c r="I74" s="55"/>
      <c r="J74" s="7">
        <f>H74*I74/2</f>
        <v>0</v>
      </c>
      <c r="K74" s="58"/>
      <c r="M74" s="1" t="s">
        <v>351</v>
      </c>
      <c r="N74" s="1" t="s">
        <v>131</v>
      </c>
    </row>
    <row r="75" spans="2:15" ht="15" customHeight="1" x14ac:dyDescent="0.25">
      <c r="D75" s="13"/>
      <c r="E75" s="13"/>
      <c r="F75" s="13"/>
      <c r="G75" s="35" t="s">
        <v>8</v>
      </c>
      <c r="H75" s="29">
        <f>SUM(H73:H74)</f>
        <v>1</v>
      </c>
      <c r="I75" s="41"/>
      <c r="J75" s="29">
        <f>SUM(J73:J74)</f>
        <v>0</v>
      </c>
      <c r="K75" s="13"/>
    </row>
    <row r="76" spans="2:15" ht="15" customHeight="1" x14ac:dyDescent="0.25">
      <c r="D76" s="37"/>
      <c r="E76" s="37"/>
      <c r="F76" s="37"/>
      <c r="G76" s="38"/>
      <c r="H76" s="39"/>
      <c r="I76" s="40"/>
      <c r="J76" s="39"/>
      <c r="K76" s="13"/>
      <c r="L76" s="11" t="s">
        <v>118</v>
      </c>
      <c r="M76" s="12"/>
    </row>
    <row r="77" spans="2:15" ht="35.25" customHeight="1" x14ac:dyDescent="0.25">
      <c r="L77" s="10" t="s">
        <v>116</v>
      </c>
      <c r="M77" s="10" t="s">
        <v>117</v>
      </c>
      <c r="N77" s="10" t="s">
        <v>2</v>
      </c>
      <c r="O77" s="10" t="s">
        <v>119</v>
      </c>
    </row>
    <row r="78" spans="2:15" ht="15" customHeight="1" x14ac:dyDescent="0.25">
      <c r="L78" s="6">
        <v>1</v>
      </c>
      <c r="M78" s="13" t="s">
        <v>5</v>
      </c>
      <c r="N78" s="14">
        <f>J5</f>
        <v>0</v>
      </c>
      <c r="O78" s="13"/>
    </row>
    <row r="79" spans="2:15" ht="15" customHeight="1" x14ac:dyDescent="0.25">
      <c r="L79" s="13"/>
      <c r="M79" s="13" t="s">
        <v>11</v>
      </c>
      <c r="N79" s="14">
        <f>J10</f>
        <v>0</v>
      </c>
      <c r="O79" s="13"/>
    </row>
    <row r="80" spans="2:15" ht="15" customHeight="1" x14ac:dyDescent="0.25">
      <c r="L80" s="13"/>
      <c r="M80" s="13" t="s">
        <v>18</v>
      </c>
      <c r="N80" s="14">
        <f>J13</f>
        <v>0</v>
      </c>
      <c r="O80" s="13"/>
    </row>
    <row r="81" spans="12:15" ht="15" customHeight="1" x14ac:dyDescent="0.25">
      <c r="L81" s="13"/>
      <c r="M81" s="13" t="s">
        <v>23</v>
      </c>
      <c r="N81" s="14">
        <f>J15</f>
        <v>0</v>
      </c>
      <c r="O81" s="15">
        <f>SUM(N78:N81)/4</f>
        <v>0</v>
      </c>
    </row>
    <row r="82" spans="12:15" ht="15" customHeight="1" x14ac:dyDescent="0.25">
      <c r="L82" s="16">
        <v>2</v>
      </c>
      <c r="M82" s="13" t="s">
        <v>29</v>
      </c>
      <c r="N82" s="14">
        <f>J20</f>
        <v>0</v>
      </c>
      <c r="O82" s="13"/>
    </row>
    <row r="83" spans="12:15" ht="15" customHeight="1" x14ac:dyDescent="0.25">
      <c r="L83" s="13"/>
      <c r="M83" s="13" t="s">
        <v>34</v>
      </c>
      <c r="N83" s="14">
        <f>J23</f>
        <v>0</v>
      </c>
      <c r="O83" s="13"/>
    </row>
    <row r="84" spans="12:15" ht="15" customHeight="1" x14ac:dyDescent="0.25">
      <c r="L84" s="13"/>
      <c r="M84" s="13" t="s">
        <v>37</v>
      </c>
      <c r="N84" s="14">
        <f>J27</f>
        <v>0</v>
      </c>
      <c r="O84" s="13"/>
    </row>
    <row r="85" spans="12:15" ht="15" customHeight="1" x14ac:dyDescent="0.25">
      <c r="L85" s="13"/>
      <c r="M85" s="13" t="s">
        <v>42</v>
      </c>
      <c r="N85" s="14">
        <f>J32</f>
        <v>0</v>
      </c>
      <c r="O85" s="13"/>
    </row>
    <row r="86" spans="12:15" ht="15" customHeight="1" x14ac:dyDescent="0.25">
      <c r="L86" s="13"/>
      <c r="M86" s="13" t="s">
        <v>49</v>
      </c>
      <c r="N86" s="14">
        <f>J36</f>
        <v>0</v>
      </c>
      <c r="O86" s="15"/>
    </row>
    <row r="87" spans="12:15" ht="15" customHeight="1" x14ac:dyDescent="0.25">
      <c r="L87" s="13"/>
      <c r="M87" s="13" t="s">
        <v>54</v>
      </c>
      <c r="N87" s="14">
        <f>J40</f>
        <v>0</v>
      </c>
      <c r="O87" s="15">
        <f>SUM(N82:N87)/6</f>
        <v>0</v>
      </c>
    </row>
    <row r="88" spans="12:15" ht="15" customHeight="1" x14ac:dyDescent="0.25">
      <c r="L88" s="16">
        <v>3</v>
      </c>
      <c r="M88" s="13" t="s">
        <v>62</v>
      </c>
      <c r="N88" s="14">
        <f>J45</f>
        <v>0</v>
      </c>
      <c r="O88" s="15">
        <f>N88/1</f>
        <v>0</v>
      </c>
    </row>
    <row r="89" spans="12:15" ht="15" customHeight="1" x14ac:dyDescent="0.25">
      <c r="L89" s="16">
        <v>4</v>
      </c>
      <c r="M89" s="13" t="s">
        <v>67</v>
      </c>
      <c r="N89" s="14">
        <f>J48</f>
        <v>0</v>
      </c>
      <c r="O89" s="13"/>
    </row>
    <row r="90" spans="12:15" ht="15" customHeight="1" x14ac:dyDescent="0.25">
      <c r="L90" s="13"/>
      <c r="M90" s="13" t="s">
        <v>71</v>
      </c>
      <c r="N90" s="14">
        <f>J53</f>
        <v>0</v>
      </c>
      <c r="O90" s="13"/>
    </row>
    <row r="91" spans="12:15" x14ac:dyDescent="0.25">
      <c r="L91" s="13"/>
      <c r="M91" s="13" t="s">
        <v>77</v>
      </c>
      <c r="N91" s="14">
        <f>J55</f>
        <v>0</v>
      </c>
      <c r="O91" s="13"/>
    </row>
    <row r="92" spans="12:15" x14ac:dyDescent="0.25">
      <c r="L92" s="13"/>
      <c r="M92" s="13" t="s">
        <v>80</v>
      </c>
      <c r="N92" s="14">
        <f>J60</f>
        <v>0</v>
      </c>
      <c r="O92" s="13"/>
    </row>
    <row r="93" spans="12:15" x14ac:dyDescent="0.25">
      <c r="L93" s="13"/>
      <c r="M93" s="13" t="s">
        <v>85</v>
      </c>
      <c r="N93" s="14">
        <f>J64</f>
        <v>0</v>
      </c>
      <c r="O93" s="15"/>
    </row>
    <row r="94" spans="12:15" x14ac:dyDescent="0.25">
      <c r="L94" s="13"/>
      <c r="M94" s="13" t="s">
        <v>89</v>
      </c>
      <c r="N94" s="14">
        <f>J70</f>
        <v>0</v>
      </c>
      <c r="O94" s="15">
        <f>SUM(N89:N94)/6</f>
        <v>0</v>
      </c>
    </row>
    <row r="95" spans="12:15" x14ac:dyDescent="0.25">
      <c r="L95" s="16">
        <v>5</v>
      </c>
      <c r="M95" s="13" t="s">
        <v>79</v>
      </c>
      <c r="N95" s="14">
        <f>J72</f>
        <v>0</v>
      </c>
      <c r="O95" s="13"/>
    </row>
    <row r="96" spans="12:15" x14ac:dyDescent="0.25">
      <c r="L96" s="13"/>
      <c r="M96" s="13" t="s">
        <v>120</v>
      </c>
      <c r="N96" s="14">
        <f>J75</f>
        <v>0</v>
      </c>
      <c r="O96" s="15">
        <f>SUM(N95:N96)/2</f>
        <v>0</v>
      </c>
    </row>
    <row r="97" spans="12:15" x14ac:dyDescent="0.25">
      <c r="L97" s="74" t="s">
        <v>121</v>
      </c>
      <c r="M97" s="74"/>
      <c r="N97" s="74"/>
      <c r="O97" s="17">
        <f>SUM(O78:O96)/5</f>
        <v>0</v>
      </c>
    </row>
  </sheetData>
  <mergeCells count="36">
    <mergeCell ref="D11:D12"/>
    <mergeCell ref="E11:E12"/>
    <mergeCell ref="B2:C2"/>
    <mergeCell ref="D2:E2"/>
    <mergeCell ref="F2:G2"/>
    <mergeCell ref="D3:D4"/>
    <mergeCell ref="E3:E4"/>
    <mergeCell ref="D6:D9"/>
    <mergeCell ref="E6:E9"/>
    <mergeCell ref="D16:D19"/>
    <mergeCell ref="E16:E19"/>
    <mergeCell ref="D21:D22"/>
    <mergeCell ref="E21:E22"/>
    <mergeCell ref="D24:D26"/>
    <mergeCell ref="E24:E26"/>
    <mergeCell ref="D28:D31"/>
    <mergeCell ref="E28:E31"/>
    <mergeCell ref="D37:D39"/>
    <mergeCell ref="E37:E39"/>
    <mergeCell ref="D41:D44"/>
    <mergeCell ref="E41:E44"/>
    <mergeCell ref="E33:E35"/>
    <mergeCell ref="D33:D35"/>
    <mergeCell ref="D46:D47"/>
    <mergeCell ref="E46:E47"/>
    <mergeCell ref="D49:D52"/>
    <mergeCell ref="E49:E52"/>
    <mergeCell ref="D56:D59"/>
    <mergeCell ref="E56:E59"/>
    <mergeCell ref="L97:N97"/>
    <mergeCell ref="D61:D63"/>
    <mergeCell ref="E61:E63"/>
    <mergeCell ref="D73:D74"/>
    <mergeCell ref="E73:E74"/>
    <mergeCell ref="E65:E69"/>
    <mergeCell ref="D65:D69"/>
  </mergeCell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topLeftCell="D1" zoomScale="80" zoomScaleNormal="80" workbookViewId="0">
      <pane xSplit="4" ySplit="2" topLeftCell="I3" activePane="bottomRight" state="frozen"/>
      <selection activeCell="D1" sqref="D1"/>
      <selection pane="topRight" activeCell="H1" sqref="H1"/>
      <selection pane="bottomLeft" activeCell="D3" sqref="D3"/>
      <selection pane="bottomRight" activeCell="K1" sqref="K1"/>
    </sheetView>
  </sheetViews>
  <sheetFormatPr defaultRowHeight="15" x14ac:dyDescent="0.25"/>
  <cols>
    <col min="1" max="1" width="10.7109375" hidden="1" customWidth="1"/>
    <col min="2" max="2" width="2.7109375" hidden="1" customWidth="1"/>
    <col min="3" max="3" width="28" hidden="1" customWidth="1"/>
    <col min="4" max="4" width="5.5703125" customWidth="1"/>
    <col min="5" max="5" width="28.28515625" customWidth="1"/>
    <col min="6" max="6" width="5.42578125" customWidth="1"/>
    <col min="7" max="7" width="45.28515625" customWidth="1"/>
    <col min="8" max="8" width="13.5703125" style="9" customWidth="1"/>
    <col min="9" max="9" width="12.140625" style="9" customWidth="1"/>
    <col min="11" max="11" width="27.5703125" customWidth="1"/>
    <col min="13" max="13" width="64.140625" customWidth="1"/>
    <col min="14" max="14" width="14" customWidth="1"/>
  </cols>
  <sheetData>
    <row r="1" spans="1:14" x14ac:dyDescent="0.25">
      <c r="I1" s="63" t="s">
        <v>446</v>
      </c>
      <c r="K1" s="63" t="s">
        <v>446</v>
      </c>
    </row>
    <row r="2" spans="1:14" ht="30" x14ac:dyDescent="0.25">
      <c r="A2" t="s">
        <v>0</v>
      </c>
      <c r="B2" s="70" t="s">
        <v>1</v>
      </c>
      <c r="C2" s="71"/>
      <c r="D2" s="72" t="s">
        <v>117</v>
      </c>
      <c r="E2" s="73"/>
      <c r="F2" s="72" t="s">
        <v>122</v>
      </c>
      <c r="G2" s="73"/>
      <c r="H2" s="10" t="s">
        <v>10</v>
      </c>
      <c r="I2" s="54" t="s">
        <v>9</v>
      </c>
      <c r="J2" s="10" t="s">
        <v>2</v>
      </c>
      <c r="K2" s="57" t="s">
        <v>115</v>
      </c>
      <c r="M2" s="32" t="s">
        <v>125</v>
      </c>
      <c r="N2" s="45" t="s">
        <v>368</v>
      </c>
    </row>
    <row r="3" spans="1:14" ht="114.75" customHeight="1" x14ac:dyDescent="0.25">
      <c r="A3" s="1" t="s">
        <v>3</v>
      </c>
      <c r="B3" s="2">
        <v>1</v>
      </c>
      <c r="C3" s="4" t="s">
        <v>4</v>
      </c>
      <c r="D3" s="66" t="s">
        <v>5</v>
      </c>
      <c r="E3" s="64" t="s">
        <v>151</v>
      </c>
      <c r="F3" s="47" t="s">
        <v>6</v>
      </c>
      <c r="G3" s="3" t="s">
        <v>152</v>
      </c>
      <c r="H3" s="5">
        <f>100%/2</f>
        <v>0.5</v>
      </c>
      <c r="I3" s="55"/>
      <c r="J3" s="7">
        <f>H3*I3/2</f>
        <v>0</v>
      </c>
      <c r="K3" s="58"/>
      <c r="M3" s="1" t="s">
        <v>154</v>
      </c>
      <c r="N3" s="1" t="s">
        <v>138</v>
      </c>
    </row>
    <row r="4" spans="1:14" ht="96" customHeight="1" x14ac:dyDescent="0.25">
      <c r="B4" s="2"/>
      <c r="C4" s="4"/>
      <c r="D4" s="67"/>
      <c r="E4" s="65"/>
      <c r="F4" s="47" t="s">
        <v>7</v>
      </c>
      <c r="G4" s="3" t="s">
        <v>153</v>
      </c>
      <c r="H4" s="5">
        <f>100%/2</f>
        <v>0.5</v>
      </c>
      <c r="I4" s="55"/>
      <c r="J4" s="7">
        <f>H4*I4/2</f>
        <v>0</v>
      </c>
      <c r="K4" s="58"/>
      <c r="M4" s="1" t="s">
        <v>155</v>
      </c>
      <c r="N4" s="1" t="s">
        <v>138</v>
      </c>
    </row>
    <row r="5" spans="1:14" ht="15" customHeight="1" x14ac:dyDescent="0.25">
      <c r="B5" s="8"/>
      <c r="C5" s="1"/>
      <c r="D5" s="2"/>
      <c r="E5" s="3"/>
      <c r="F5" s="2"/>
      <c r="G5" s="23" t="s">
        <v>8</v>
      </c>
      <c r="H5" s="25">
        <f>SUM(H3:H4)</f>
        <v>1</v>
      </c>
      <c r="I5" s="56"/>
      <c r="J5" s="25">
        <f>SUM(J3:J4)</f>
        <v>0</v>
      </c>
      <c r="K5" s="58"/>
    </row>
    <row r="6" spans="1:14" ht="75" customHeight="1" x14ac:dyDescent="0.25">
      <c r="B6" s="8"/>
      <c r="C6" s="1"/>
      <c r="D6" s="66" t="s">
        <v>11</v>
      </c>
      <c r="E6" s="64" t="s">
        <v>156</v>
      </c>
      <c r="F6" s="47" t="s">
        <v>12</v>
      </c>
      <c r="G6" s="3" t="s">
        <v>369</v>
      </c>
      <c r="H6" s="18">
        <f t="shared" ref="H6:H11" si="0">100%/6</f>
        <v>0.16666666666666666</v>
      </c>
      <c r="I6" s="55"/>
      <c r="J6" s="46">
        <f t="shared" ref="J6:J11" si="1">H6*I6/2</f>
        <v>0</v>
      </c>
      <c r="K6" s="60"/>
      <c r="M6" s="1" t="s">
        <v>376</v>
      </c>
      <c r="N6" s="1" t="s">
        <v>139</v>
      </c>
    </row>
    <row r="7" spans="1:14" ht="75" customHeight="1" x14ac:dyDescent="0.25">
      <c r="B7" s="8"/>
      <c r="C7" s="1"/>
      <c r="D7" s="69"/>
      <c r="E7" s="68"/>
      <c r="F7" s="47" t="s">
        <v>13</v>
      </c>
      <c r="G7" s="3" t="s">
        <v>158</v>
      </c>
      <c r="H7" s="18">
        <f t="shared" si="0"/>
        <v>0.16666666666666666</v>
      </c>
      <c r="I7" s="55"/>
      <c r="J7" s="46">
        <f t="shared" si="1"/>
        <v>0</v>
      </c>
      <c r="K7" s="58"/>
      <c r="M7" s="1" t="s">
        <v>160</v>
      </c>
      <c r="N7" s="1" t="s">
        <v>134</v>
      </c>
    </row>
    <row r="8" spans="1:14" ht="92.25" customHeight="1" x14ac:dyDescent="0.25">
      <c r="B8" s="8"/>
      <c r="C8" s="1"/>
      <c r="D8" s="69"/>
      <c r="E8" s="68"/>
      <c r="F8" s="47" t="s">
        <v>14</v>
      </c>
      <c r="G8" s="3" t="s">
        <v>317</v>
      </c>
      <c r="H8" s="18">
        <f t="shared" si="0"/>
        <v>0.16666666666666666</v>
      </c>
      <c r="I8" s="55"/>
      <c r="J8" s="46">
        <f t="shared" si="1"/>
        <v>0</v>
      </c>
      <c r="K8" s="58"/>
      <c r="M8" s="1" t="s">
        <v>161</v>
      </c>
      <c r="N8" s="1" t="s">
        <v>140</v>
      </c>
    </row>
    <row r="9" spans="1:14" ht="136.5" customHeight="1" x14ac:dyDescent="0.25">
      <c r="B9" s="8"/>
      <c r="C9" s="1"/>
      <c r="D9" s="69"/>
      <c r="E9" s="68"/>
      <c r="F9" s="47" t="s">
        <v>15</v>
      </c>
      <c r="G9" s="3" t="s">
        <v>377</v>
      </c>
      <c r="H9" s="18">
        <f t="shared" si="0"/>
        <v>0.16666666666666666</v>
      </c>
      <c r="I9" s="55"/>
      <c r="J9" s="46">
        <f t="shared" si="1"/>
        <v>0</v>
      </c>
      <c r="K9" s="58"/>
      <c r="M9" s="1" t="s">
        <v>421</v>
      </c>
      <c r="N9" s="1" t="s">
        <v>141</v>
      </c>
    </row>
    <row r="10" spans="1:14" ht="84.75" customHeight="1" x14ac:dyDescent="0.25">
      <c r="B10" s="8"/>
      <c r="C10" s="1"/>
      <c r="D10" s="69"/>
      <c r="E10" s="68"/>
      <c r="F10" s="47" t="s">
        <v>16</v>
      </c>
      <c r="G10" s="3" t="s">
        <v>378</v>
      </c>
      <c r="H10" s="18">
        <f t="shared" si="0"/>
        <v>0.16666666666666666</v>
      </c>
      <c r="I10" s="55"/>
      <c r="J10" s="46">
        <f t="shared" si="1"/>
        <v>0</v>
      </c>
      <c r="K10" s="60"/>
      <c r="M10" s="1" t="s">
        <v>319</v>
      </c>
      <c r="N10" s="1" t="s">
        <v>142</v>
      </c>
    </row>
    <row r="11" spans="1:14" ht="164.25" customHeight="1" x14ac:dyDescent="0.25">
      <c r="B11" s="8"/>
      <c r="C11" s="1"/>
      <c r="D11" s="67"/>
      <c r="E11" s="65"/>
      <c r="F11" s="47" t="s">
        <v>17</v>
      </c>
      <c r="G11" s="3" t="s">
        <v>163</v>
      </c>
      <c r="H11" s="18">
        <f t="shared" si="0"/>
        <v>0.16666666666666666</v>
      </c>
      <c r="I11" s="55"/>
      <c r="J11" s="46">
        <f t="shared" si="1"/>
        <v>0</v>
      </c>
      <c r="K11" s="60"/>
      <c r="M11" s="1" t="s">
        <v>320</v>
      </c>
      <c r="N11" s="1" t="s">
        <v>143</v>
      </c>
    </row>
    <row r="12" spans="1:14" ht="15" customHeight="1" x14ac:dyDescent="0.25">
      <c r="B12" s="8"/>
      <c r="C12" s="1"/>
      <c r="D12" s="2"/>
      <c r="E12" s="3"/>
      <c r="F12" s="2"/>
      <c r="G12" s="23" t="s">
        <v>8</v>
      </c>
      <c r="H12" s="24">
        <f>SUM(H6:H11)</f>
        <v>0.99999999999999989</v>
      </c>
      <c r="I12" s="55"/>
      <c r="J12" s="24">
        <f>SUM(J6:J11)</f>
        <v>0</v>
      </c>
      <c r="K12" s="58"/>
    </row>
    <row r="13" spans="1:14" ht="75" customHeight="1" x14ac:dyDescent="0.25">
      <c r="B13" s="8"/>
      <c r="C13" s="1"/>
      <c r="D13" s="66" t="s">
        <v>18</v>
      </c>
      <c r="E13" s="64" t="s">
        <v>165</v>
      </c>
      <c r="F13" s="47" t="s">
        <v>19</v>
      </c>
      <c r="G13" s="3" t="s">
        <v>379</v>
      </c>
      <c r="H13" s="18">
        <f>100%/4</f>
        <v>0.25</v>
      </c>
      <c r="I13" s="55"/>
      <c r="J13" s="7">
        <f>H13*I13/2</f>
        <v>0</v>
      </c>
      <c r="K13" s="58"/>
      <c r="M13" s="1" t="s">
        <v>380</v>
      </c>
      <c r="N13" s="1" t="s">
        <v>130</v>
      </c>
    </row>
    <row r="14" spans="1:14" ht="75" customHeight="1" x14ac:dyDescent="0.25">
      <c r="B14" s="8"/>
      <c r="C14" s="1"/>
      <c r="D14" s="69"/>
      <c r="E14" s="68"/>
      <c r="F14" s="47" t="s">
        <v>20</v>
      </c>
      <c r="G14" s="3" t="s">
        <v>381</v>
      </c>
      <c r="H14" s="18">
        <f>100%/4</f>
        <v>0.25</v>
      </c>
      <c r="I14" s="55"/>
      <c r="J14" s="46">
        <f>H14*I14/2</f>
        <v>0</v>
      </c>
      <c r="K14" s="58"/>
      <c r="M14" s="1" t="s">
        <v>382</v>
      </c>
      <c r="N14" s="1" t="s">
        <v>142</v>
      </c>
    </row>
    <row r="15" spans="1:14" ht="90" customHeight="1" x14ac:dyDescent="0.25">
      <c r="B15" s="8"/>
      <c r="C15" s="1"/>
      <c r="D15" s="69"/>
      <c r="E15" s="68"/>
      <c r="F15" s="47" t="s">
        <v>21</v>
      </c>
      <c r="G15" s="3" t="s">
        <v>167</v>
      </c>
      <c r="H15" s="18">
        <f>100%/4</f>
        <v>0.25</v>
      </c>
      <c r="I15" s="55"/>
      <c r="J15" s="46">
        <f>H15*I15/2</f>
        <v>0</v>
      </c>
      <c r="K15" s="58"/>
      <c r="M15" s="1" t="s">
        <v>323</v>
      </c>
      <c r="N15" s="1" t="s">
        <v>144</v>
      </c>
    </row>
    <row r="16" spans="1:14" ht="75" customHeight="1" x14ac:dyDescent="0.25">
      <c r="B16" s="8"/>
      <c r="C16" s="1"/>
      <c r="D16" s="67"/>
      <c r="E16" s="65"/>
      <c r="F16" s="47" t="s">
        <v>22</v>
      </c>
      <c r="G16" s="3" t="s">
        <v>168</v>
      </c>
      <c r="H16" s="18">
        <f>100%/4</f>
        <v>0.25</v>
      </c>
      <c r="I16" s="55"/>
      <c r="J16" s="46">
        <f>H16*I16/2</f>
        <v>0</v>
      </c>
      <c r="K16" s="58"/>
      <c r="M16" s="1" t="s">
        <v>171</v>
      </c>
      <c r="N16" s="1" t="s">
        <v>145</v>
      </c>
    </row>
    <row r="17" spans="2:14" ht="15" customHeight="1" x14ac:dyDescent="0.25">
      <c r="B17" s="8"/>
      <c r="C17" s="1"/>
      <c r="D17" s="2"/>
      <c r="E17" s="3"/>
      <c r="F17" s="2"/>
      <c r="G17" s="23" t="s">
        <v>8</v>
      </c>
      <c r="H17" s="24">
        <f>SUM(H13:H16)</f>
        <v>1</v>
      </c>
      <c r="I17" s="56"/>
      <c r="J17" s="24">
        <f>SUM(J13:J16)</f>
        <v>0</v>
      </c>
      <c r="K17" s="58"/>
    </row>
    <row r="18" spans="2:14" ht="75" customHeight="1" x14ac:dyDescent="0.25">
      <c r="B18" s="8"/>
      <c r="C18" s="1"/>
      <c r="D18" s="43" t="s">
        <v>23</v>
      </c>
      <c r="E18" s="42" t="s">
        <v>172</v>
      </c>
      <c r="F18" s="47" t="s">
        <v>24</v>
      </c>
      <c r="G18" s="3" t="s">
        <v>403</v>
      </c>
      <c r="H18" s="18">
        <f>100%</f>
        <v>1</v>
      </c>
      <c r="I18" s="55"/>
      <c r="J18" s="46">
        <f>H18*I18/2</f>
        <v>0</v>
      </c>
      <c r="K18" s="58"/>
      <c r="M18" s="1" t="s">
        <v>383</v>
      </c>
      <c r="N18" s="1" t="s">
        <v>372</v>
      </c>
    </row>
    <row r="19" spans="2:14" ht="15" customHeight="1" x14ac:dyDescent="0.25">
      <c r="D19" s="3"/>
      <c r="E19" s="3"/>
      <c r="F19" s="2"/>
      <c r="G19" s="23" t="s">
        <v>8</v>
      </c>
      <c r="H19" s="25">
        <f>SUM(H18:H18)</f>
        <v>1</v>
      </c>
      <c r="I19" s="56"/>
      <c r="J19" s="25">
        <f>SUM(J18:J18)</f>
        <v>0</v>
      </c>
      <c r="K19" s="58"/>
    </row>
    <row r="20" spans="2:14" ht="75" customHeight="1" x14ac:dyDescent="0.25">
      <c r="D20" s="66" t="s">
        <v>26</v>
      </c>
      <c r="E20" s="64" t="s">
        <v>176</v>
      </c>
      <c r="F20" s="47" t="s">
        <v>27</v>
      </c>
      <c r="G20" s="3" t="s">
        <v>177</v>
      </c>
      <c r="H20" s="18">
        <f>100%/2</f>
        <v>0.5</v>
      </c>
      <c r="I20" s="55"/>
      <c r="J20" s="46">
        <f>H20*I20/2</f>
        <v>0</v>
      </c>
      <c r="K20" s="58"/>
      <c r="M20" s="36" t="s">
        <v>178</v>
      </c>
      <c r="N20" s="1" t="s">
        <v>130</v>
      </c>
    </row>
    <row r="21" spans="2:14" ht="75" customHeight="1" x14ac:dyDescent="0.25">
      <c r="D21" s="67"/>
      <c r="E21" s="65"/>
      <c r="F21" s="48" t="s">
        <v>28</v>
      </c>
      <c r="G21" s="3" t="s">
        <v>324</v>
      </c>
      <c r="H21" s="18">
        <f>100%/2</f>
        <v>0.5</v>
      </c>
      <c r="I21" s="55"/>
      <c r="J21" s="46">
        <f>H21*I21/2</f>
        <v>0</v>
      </c>
      <c r="K21" s="58"/>
      <c r="M21" s="1" t="s">
        <v>179</v>
      </c>
      <c r="N21" s="1" t="s">
        <v>146</v>
      </c>
    </row>
    <row r="22" spans="2:14" ht="15" customHeight="1" x14ac:dyDescent="0.25">
      <c r="D22" s="13"/>
      <c r="E22" s="13"/>
      <c r="F22" s="2"/>
      <c r="G22" s="23" t="s">
        <v>8</v>
      </c>
      <c r="H22" s="27">
        <f>SUM(H20:H21)</f>
        <v>1</v>
      </c>
      <c r="I22" s="56"/>
      <c r="J22" s="27">
        <f>SUM(J20:J21)</f>
        <v>0</v>
      </c>
      <c r="K22" s="58"/>
    </row>
    <row r="23" spans="2:14" ht="97.5" customHeight="1" x14ac:dyDescent="0.25">
      <c r="D23" s="66" t="s">
        <v>29</v>
      </c>
      <c r="E23" s="64" t="s">
        <v>201</v>
      </c>
      <c r="F23" s="2" t="s">
        <v>30</v>
      </c>
      <c r="G23" s="3" t="s">
        <v>413</v>
      </c>
      <c r="H23" s="18">
        <f>100%/4</f>
        <v>0.25</v>
      </c>
      <c r="I23" s="55"/>
      <c r="J23" s="7">
        <f t="shared" ref="J23:J26" si="2">H23*I23/2</f>
        <v>0</v>
      </c>
      <c r="K23" s="58"/>
      <c r="M23" s="1" t="s">
        <v>422</v>
      </c>
      <c r="N23" s="1" t="s">
        <v>127</v>
      </c>
    </row>
    <row r="24" spans="2:14" ht="98.25" customHeight="1" x14ac:dyDescent="0.25">
      <c r="D24" s="69"/>
      <c r="E24" s="68"/>
      <c r="F24" s="2" t="s">
        <v>31</v>
      </c>
      <c r="G24" s="3" t="s">
        <v>204</v>
      </c>
      <c r="H24" s="18">
        <f>100%/4</f>
        <v>0.25</v>
      </c>
      <c r="I24" s="55"/>
      <c r="J24" s="7">
        <f t="shared" si="2"/>
        <v>0</v>
      </c>
      <c r="K24" s="58"/>
      <c r="M24" s="1" t="s">
        <v>384</v>
      </c>
      <c r="N24" s="1" t="s">
        <v>147</v>
      </c>
    </row>
    <row r="25" spans="2:14" ht="129.75" customHeight="1" x14ac:dyDescent="0.25">
      <c r="D25" s="69"/>
      <c r="E25" s="68"/>
      <c r="F25" s="47" t="s">
        <v>32</v>
      </c>
      <c r="G25" s="3" t="s">
        <v>205</v>
      </c>
      <c r="H25" s="18">
        <f>100%/4</f>
        <v>0.25</v>
      </c>
      <c r="I25" s="55"/>
      <c r="J25" s="7">
        <f t="shared" si="2"/>
        <v>0</v>
      </c>
      <c r="K25" s="58"/>
      <c r="M25" s="1" t="s">
        <v>385</v>
      </c>
      <c r="N25" s="1" t="s">
        <v>128</v>
      </c>
    </row>
    <row r="26" spans="2:14" ht="90.75" customHeight="1" x14ac:dyDescent="0.25">
      <c r="D26" s="69"/>
      <c r="E26" s="68"/>
      <c r="F26" s="47" t="s">
        <v>33</v>
      </c>
      <c r="G26" s="3" t="s">
        <v>206</v>
      </c>
      <c r="H26" s="18">
        <f>100%/4</f>
        <v>0.25</v>
      </c>
      <c r="I26" s="55"/>
      <c r="J26" s="46">
        <f t="shared" si="2"/>
        <v>0</v>
      </c>
      <c r="K26" s="58"/>
      <c r="M26" s="1" t="s">
        <v>334</v>
      </c>
      <c r="N26" s="1" t="s">
        <v>131</v>
      </c>
    </row>
    <row r="27" spans="2:14" ht="15" customHeight="1" x14ac:dyDescent="0.25">
      <c r="D27" s="2"/>
      <c r="E27" s="3"/>
      <c r="F27" s="2"/>
      <c r="G27" s="23" t="s">
        <v>8</v>
      </c>
      <c r="H27" s="27">
        <f>SUM(H23:H26)</f>
        <v>1</v>
      </c>
      <c r="I27" s="56"/>
      <c r="J27" s="27">
        <f>SUM(J23:J26)</f>
        <v>0</v>
      </c>
      <c r="K27" s="58"/>
    </row>
    <row r="28" spans="2:14" ht="144" customHeight="1" x14ac:dyDescent="0.25">
      <c r="D28" s="66" t="s">
        <v>34</v>
      </c>
      <c r="E28" s="64" t="s">
        <v>212</v>
      </c>
      <c r="F28" s="47" t="s">
        <v>35</v>
      </c>
      <c r="G28" s="3" t="s">
        <v>213</v>
      </c>
      <c r="H28" s="7">
        <f>100%/4</f>
        <v>0.25</v>
      </c>
      <c r="I28" s="55"/>
      <c r="J28" s="46">
        <f>H28*I28/2</f>
        <v>0</v>
      </c>
      <c r="K28" s="58"/>
      <c r="M28" s="1" t="s">
        <v>386</v>
      </c>
      <c r="N28" s="1" t="s">
        <v>127</v>
      </c>
    </row>
    <row r="29" spans="2:14" ht="103.5" customHeight="1" x14ac:dyDescent="0.25">
      <c r="D29" s="69"/>
      <c r="E29" s="68"/>
      <c r="F29" s="47" t="s">
        <v>36</v>
      </c>
      <c r="G29" s="3" t="s">
        <v>214</v>
      </c>
      <c r="H29" s="7">
        <f>100%/4</f>
        <v>0.25</v>
      </c>
      <c r="I29" s="55"/>
      <c r="J29" s="46">
        <f>H29*I29/2</f>
        <v>0</v>
      </c>
      <c r="K29" s="58"/>
      <c r="M29" s="1" t="s">
        <v>387</v>
      </c>
      <c r="N29" s="1" t="s">
        <v>128</v>
      </c>
    </row>
    <row r="30" spans="2:14" ht="75" customHeight="1" x14ac:dyDescent="0.25">
      <c r="D30" s="69"/>
      <c r="E30" s="68"/>
      <c r="F30" s="47" t="s">
        <v>373</v>
      </c>
      <c r="G30" s="3" t="s">
        <v>215</v>
      </c>
      <c r="H30" s="7">
        <f>100%/4</f>
        <v>0.25</v>
      </c>
      <c r="I30" s="55"/>
      <c r="J30" s="46">
        <f>H30*I30/2</f>
        <v>0</v>
      </c>
      <c r="K30" s="58"/>
      <c r="M30" s="1" t="s">
        <v>218</v>
      </c>
      <c r="N30" s="1" t="s">
        <v>131</v>
      </c>
    </row>
    <row r="31" spans="2:14" ht="124.5" customHeight="1" x14ac:dyDescent="0.25">
      <c r="D31" s="67"/>
      <c r="E31" s="65"/>
      <c r="F31" s="47" t="s">
        <v>374</v>
      </c>
      <c r="G31" s="3" t="s">
        <v>216</v>
      </c>
      <c r="H31" s="7">
        <f>100%/4</f>
        <v>0.25</v>
      </c>
      <c r="I31" s="55"/>
      <c r="J31" s="46">
        <f>H31*I31/2</f>
        <v>0</v>
      </c>
      <c r="K31" s="58"/>
      <c r="M31" s="1" t="s">
        <v>388</v>
      </c>
      <c r="N31" s="1" t="s">
        <v>149</v>
      </c>
    </row>
    <row r="32" spans="2:14" ht="15" customHeight="1" x14ac:dyDescent="0.25">
      <c r="D32" s="2"/>
      <c r="E32" s="3"/>
      <c r="F32" s="2"/>
      <c r="G32" s="23" t="s">
        <v>8</v>
      </c>
      <c r="H32" s="27">
        <f>SUM(H28:H31)</f>
        <v>1</v>
      </c>
      <c r="I32" s="56"/>
      <c r="J32" s="27">
        <f>SUM(J28:J31)</f>
        <v>0</v>
      </c>
      <c r="K32" s="58"/>
    </row>
    <row r="33" spans="4:15" ht="75" customHeight="1" x14ac:dyDescent="0.25">
      <c r="D33" s="66" t="s">
        <v>37</v>
      </c>
      <c r="E33" s="64" t="s">
        <v>220</v>
      </c>
      <c r="F33" s="47" t="s">
        <v>375</v>
      </c>
      <c r="G33" s="21" t="s">
        <v>221</v>
      </c>
      <c r="H33" s="7">
        <f>100%/2</f>
        <v>0.5</v>
      </c>
      <c r="I33" s="55"/>
      <c r="J33" s="7">
        <f>H33*I33/2</f>
        <v>0</v>
      </c>
      <c r="K33" s="58"/>
      <c r="M33" s="1" t="s">
        <v>389</v>
      </c>
      <c r="N33" s="1" t="s">
        <v>128</v>
      </c>
    </row>
    <row r="34" spans="4:15" ht="75" customHeight="1" x14ac:dyDescent="0.25">
      <c r="D34" s="67"/>
      <c r="E34" s="65"/>
      <c r="F34" s="47" t="s">
        <v>39</v>
      </c>
      <c r="G34" s="3" t="s">
        <v>335</v>
      </c>
      <c r="H34" s="7">
        <f>100%/2</f>
        <v>0.5</v>
      </c>
      <c r="I34" s="55"/>
      <c r="J34" s="46">
        <f>H34*I34/2</f>
        <v>0</v>
      </c>
      <c r="K34" s="58"/>
      <c r="M34" s="1" t="s">
        <v>338</v>
      </c>
      <c r="N34" s="1" t="s">
        <v>129</v>
      </c>
    </row>
    <row r="35" spans="4:15" ht="15" customHeight="1" x14ac:dyDescent="0.25">
      <c r="D35" s="13"/>
      <c r="E35" s="13"/>
      <c r="F35" s="2"/>
      <c r="G35" s="23" t="s">
        <v>8</v>
      </c>
      <c r="H35" s="24">
        <f>SUM(H33:H34)</f>
        <v>1</v>
      </c>
      <c r="I35" s="56"/>
      <c r="J35" s="24">
        <f>SUM(J33:J34)</f>
        <v>0</v>
      </c>
      <c r="K35" s="58"/>
    </row>
    <row r="36" spans="4:15" ht="75" customHeight="1" x14ac:dyDescent="0.25">
      <c r="D36" s="64" t="s">
        <v>62</v>
      </c>
      <c r="E36" s="64" t="s">
        <v>229</v>
      </c>
      <c r="F36" s="47" t="s">
        <v>63</v>
      </c>
      <c r="G36" s="3" t="s">
        <v>230</v>
      </c>
      <c r="H36" s="7">
        <f>100%/4</f>
        <v>0.25</v>
      </c>
      <c r="I36" s="55"/>
      <c r="J36" s="46">
        <f>H36*I36/2</f>
        <v>0</v>
      </c>
      <c r="K36" s="58"/>
      <c r="M36" s="1" t="s">
        <v>339</v>
      </c>
      <c r="N36" s="1" t="s">
        <v>127</v>
      </c>
    </row>
    <row r="37" spans="4:15" ht="75" customHeight="1" x14ac:dyDescent="0.25">
      <c r="D37" s="68"/>
      <c r="E37" s="68"/>
      <c r="F37" s="47" t="s">
        <v>64</v>
      </c>
      <c r="G37" s="3" t="s">
        <v>231</v>
      </c>
      <c r="H37" s="7">
        <f>100%/4</f>
        <v>0.25</v>
      </c>
      <c r="I37" s="55"/>
      <c r="J37" s="46">
        <f>H37*I37/2</f>
        <v>0</v>
      </c>
      <c r="K37" s="58"/>
      <c r="M37" s="1" t="s">
        <v>340</v>
      </c>
      <c r="N37" s="1" t="s">
        <v>127</v>
      </c>
      <c r="O37" s="1"/>
    </row>
    <row r="38" spans="4:15" ht="76.5" customHeight="1" x14ac:dyDescent="0.25">
      <c r="D38" s="68"/>
      <c r="E38" s="68"/>
      <c r="F38" s="47" t="s">
        <v>65</v>
      </c>
      <c r="G38" s="3" t="s">
        <v>233</v>
      </c>
      <c r="H38" s="7">
        <f>100%/4</f>
        <v>0.25</v>
      </c>
      <c r="I38" s="55"/>
      <c r="J38" s="46">
        <f>H38*I38/2</f>
        <v>0</v>
      </c>
      <c r="K38" s="58"/>
      <c r="M38" s="1" t="s">
        <v>237</v>
      </c>
      <c r="N38" s="1" t="s">
        <v>133</v>
      </c>
    </row>
    <row r="39" spans="4:15" ht="75" customHeight="1" x14ac:dyDescent="0.25">
      <c r="D39" s="68"/>
      <c r="E39" s="68"/>
      <c r="F39" s="47" t="s">
        <v>66</v>
      </c>
      <c r="G39" s="3" t="s">
        <v>232</v>
      </c>
      <c r="H39" s="7">
        <f>100%/4</f>
        <v>0.25</v>
      </c>
      <c r="I39" s="55"/>
      <c r="J39" s="46">
        <f>H39*I39/2</f>
        <v>0</v>
      </c>
      <c r="K39" s="58"/>
      <c r="M39" s="1" t="s">
        <v>341</v>
      </c>
      <c r="N39" s="1" t="s">
        <v>131</v>
      </c>
    </row>
    <row r="40" spans="4:15" ht="15" customHeight="1" x14ac:dyDescent="0.25">
      <c r="D40" s="2"/>
      <c r="E40" s="3"/>
      <c r="F40" s="2"/>
      <c r="G40" s="23" t="s">
        <v>8</v>
      </c>
      <c r="H40" s="28">
        <f>SUM(H36:H39)</f>
        <v>1</v>
      </c>
      <c r="I40" s="56"/>
      <c r="J40" s="28">
        <f>SUM(J36:J39)</f>
        <v>0</v>
      </c>
      <c r="K40" s="58"/>
    </row>
    <row r="41" spans="4:15" ht="117.75" customHeight="1" x14ac:dyDescent="0.25">
      <c r="D41" s="66" t="s">
        <v>67</v>
      </c>
      <c r="E41" s="64" t="s">
        <v>238</v>
      </c>
      <c r="F41" s="47" t="s">
        <v>68</v>
      </c>
      <c r="G41" s="3" t="s">
        <v>239</v>
      </c>
      <c r="H41" s="7">
        <f>100%/3</f>
        <v>0.33333333333333331</v>
      </c>
      <c r="I41" s="55"/>
      <c r="J41" s="46">
        <f t="shared" ref="J41:J49" si="3">H41*I41/2</f>
        <v>0</v>
      </c>
      <c r="K41" s="58"/>
      <c r="M41" s="1" t="s">
        <v>342</v>
      </c>
      <c r="N41" s="1" t="s">
        <v>132</v>
      </c>
    </row>
    <row r="42" spans="4:15" ht="103.5" customHeight="1" x14ac:dyDescent="0.25">
      <c r="D42" s="69"/>
      <c r="E42" s="68"/>
      <c r="F42" s="47" t="s">
        <v>69</v>
      </c>
      <c r="G42" s="3" t="s">
        <v>245</v>
      </c>
      <c r="H42" s="7">
        <f>100%/3</f>
        <v>0.33333333333333331</v>
      </c>
      <c r="I42" s="55"/>
      <c r="J42" s="46">
        <f t="shared" si="3"/>
        <v>0</v>
      </c>
      <c r="K42" s="58"/>
      <c r="M42" s="1" t="s">
        <v>343</v>
      </c>
      <c r="N42" s="1" t="s">
        <v>127</v>
      </c>
    </row>
    <row r="43" spans="4:15" ht="75" customHeight="1" x14ac:dyDescent="0.25">
      <c r="D43" s="67"/>
      <c r="E43" s="65"/>
      <c r="F43" s="47" t="s">
        <v>70</v>
      </c>
      <c r="G43" s="3" t="s">
        <v>390</v>
      </c>
      <c r="H43" s="7">
        <f>100%/3</f>
        <v>0.33333333333333331</v>
      </c>
      <c r="I43" s="55"/>
      <c r="J43" s="46">
        <f t="shared" si="3"/>
        <v>0</v>
      </c>
      <c r="K43" s="58"/>
      <c r="M43" s="1" t="s">
        <v>391</v>
      </c>
      <c r="N43" s="1" t="s">
        <v>131</v>
      </c>
    </row>
    <row r="44" spans="4:15" ht="15" customHeight="1" x14ac:dyDescent="0.25">
      <c r="D44" s="13"/>
      <c r="E44" s="13"/>
      <c r="F44" s="2"/>
      <c r="G44" s="23" t="s">
        <v>8</v>
      </c>
      <c r="H44" s="29">
        <f>SUM(H41:H43)</f>
        <v>1</v>
      </c>
      <c r="I44" s="56"/>
      <c r="J44" s="28">
        <f>SUM(J41:J43)</f>
        <v>0</v>
      </c>
      <c r="K44" s="58"/>
    </row>
    <row r="45" spans="4:15" ht="97.5" customHeight="1" x14ac:dyDescent="0.25">
      <c r="D45" s="66" t="s">
        <v>71</v>
      </c>
      <c r="E45" s="64" t="s">
        <v>246</v>
      </c>
      <c r="F45" s="47" t="s">
        <v>72</v>
      </c>
      <c r="G45" s="3" t="s">
        <v>247</v>
      </c>
      <c r="H45" s="7">
        <f>100%/5</f>
        <v>0.2</v>
      </c>
      <c r="I45" s="55"/>
      <c r="J45" s="46">
        <f t="shared" si="3"/>
        <v>0</v>
      </c>
      <c r="K45" s="58"/>
      <c r="M45" s="1" t="s">
        <v>366</v>
      </c>
      <c r="N45" s="1" t="s">
        <v>133</v>
      </c>
    </row>
    <row r="46" spans="4:15" ht="75" customHeight="1" x14ac:dyDescent="0.25">
      <c r="D46" s="69"/>
      <c r="E46" s="68"/>
      <c r="F46" s="47" t="s">
        <v>73</v>
      </c>
      <c r="G46" s="3" t="s">
        <v>423</v>
      </c>
      <c r="H46" s="7">
        <f>100%/5</f>
        <v>0.2</v>
      </c>
      <c r="I46" s="55"/>
      <c r="J46" s="46">
        <f t="shared" si="3"/>
        <v>0</v>
      </c>
      <c r="K46" s="58"/>
      <c r="M46" s="1" t="s">
        <v>424</v>
      </c>
      <c r="N46" s="1" t="s">
        <v>133</v>
      </c>
    </row>
    <row r="47" spans="4:15" ht="75" customHeight="1" x14ac:dyDescent="0.25">
      <c r="D47" s="69"/>
      <c r="E47" s="68"/>
      <c r="F47" s="47" t="s">
        <v>74</v>
      </c>
      <c r="G47" s="3" t="s">
        <v>249</v>
      </c>
      <c r="H47" s="7">
        <f>100%/5</f>
        <v>0.2</v>
      </c>
      <c r="I47" s="55"/>
      <c r="J47" s="46">
        <f t="shared" si="3"/>
        <v>0</v>
      </c>
      <c r="K47" s="58"/>
      <c r="M47" s="1" t="s">
        <v>367</v>
      </c>
      <c r="N47" s="1" t="s">
        <v>136</v>
      </c>
      <c r="O47" s="1"/>
    </row>
    <row r="48" spans="4:15" ht="78" customHeight="1" x14ac:dyDescent="0.25">
      <c r="D48" s="69"/>
      <c r="E48" s="68"/>
      <c r="F48" s="47" t="s">
        <v>75</v>
      </c>
      <c r="G48" s="3" t="s">
        <v>250</v>
      </c>
      <c r="H48" s="7">
        <f>100%/5</f>
        <v>0.2</v>
      </c>
      <c r="I48" s="55"/>
      <c r="J48" s="46">
        <f t="shared" si="3"/>
        <v>0</v>
      </c>
      <c r="K48" s="58"/>
      <c r="M48" s="1" t="s">
        <v>346</v>
      </c>
      <c r="N48" s="1" t="s">
        <v>133</v>
      </c>
    </row>
    <row r="49" spans="2:14" ht="75" customHeight="1" x14ac:dyDescent="0.25">
      <c r="D49" s="67"/>
      <c r="E49" s="65"/>
      <c r="F49" s="47" t="s">
        <v>76</v>
      </c>
      <c r="G49" s="3" t="s">
        <v>251</v>
      </c>
      <c r="H49" s="7">
        <f>100%/5</f>
        <v>0.2</v>
      </c>
      <c r="I49" s="55"/>
      <c r="J49" s="46">
        <f t="shared" si="3"/>
        <v>0</v>
      </c>
      <c r="K49" s="58"/>
      <c r="M49" s="1" t="s">
        <v>393</v>
      </c>
      <c r="N49" s="1" t="s">
        <v>129</v>
      </c>
    </row>
    <row r="50" spans="2:14" ht="15" customHeight="1" x14ac:dyDescent="0.25">
      <c r="D50" s="2"/>
      <c r="E50" s="3"/>
      <c r="F50" s="2"/>
      <c r="G50" s="23" t="s">
        <v>8</v>
      </c>
      <c r="H50" s="30">
        <f>SUM(H45:H49)</f>
        <v>1</v>
      </c>
      <c r="I50" s="56"/>
      <c r="J50" s="30">
        <f>SUM(J45:J49)</f>
        <v>0</v>
      </c>
      <c r="K50" s="58"/>
    </row>
    <row r="51" spans="2:14" ht="102" customHeight="1" x14ac:dyDescent="0.25">
      <c r="D51" s="2" t="s">
        <v>77</v>
      </c>
      <c r="E51" s="3" t="s">
        <v>254</v>
      </c>
      <c r="F51" s="47" t="s">
        <v>78</v>
      </c>
      <c r="G51" s="3" t="s">
        <v>255</v>
      </c>
      <c r="H51" s="7">
        <f>100%/1</f>
        <v>1</v>
      </c>
      <c r="I51" s="55"/>
      <c r="J51" s="46">
        <f>H51*I51/2</f>
        <v>0</v>
      </c>
      <c r="K51" s="58"/>
      <c r="M51" s="1" t="s">
        <v>347</v>
      </c>
      <c r="N51" s="1" t="s">
        <v>129</v>
      </c>
    </row>
    <row r="52" spans="2:14" ht="15" customHeight="1" x14ac:dyDescent="0.25">
      <c r="D52" s="2"/>
      <c r="E52" s="2"/>
      <c r="F52" s="2"/>
      <c r="G52" s="23" t="s">
        <v>8</v>
      </c>
      <c r="H52" s="29">
        <f>SUM(H51)</f>
        <v>1</v>
      </c>
      <c r="I52" s="56"/>
      <c r="J52" s="29">
        <f>SUM(J51)</f>
        <v>0</v>
      </c>
      <c r="K52" s="58"/>
    </row>
    <row r="53" spans="2:14" ht="75" customHeight="1" x14ac:dyDescent="0.25">
      <c r="B53" s="8"/>
      <c r="C53" s="1"/>
      <c r="D53" s="66" t="s">
        <v>80</v>
      </c>
      <c r="E53" s="64" t="s">
        <v>257</v>
      </c>
      <c r="F53" s="47" t="s">
        <v>81</v>
      </c>
      <c r="G53" s="3" t="s">
        <v>258</v>
      </c>
      <c r="H53" s="18">
        <f>100%/4</f>
        <v>0.25</v>
      </c>
      <c r="I53" s="55"/>
      <c r="J53" s="46">
        <f>H53*I53/2</f>
        <v>0</v>
      </c>
      <c r="K53" s="58"/>
      <c r="M53" s="1" t="s">
        <v>262</v>
      </c>
      <c r="N53" s="1" t="s">
        <v>133</v>
      </c>
    </row>
    <row r="54" spans="2:14" ht="90" customHeight="1" x14ac:dyDescent="0.25">
      <c r="D54" s="69"/>
      <c r="E54" s="68"/>
      <c r="F54" s="47" t="s">
        <v>82</v>
      </c>
      <c r="G54" s="3" t="s">
        <v>259</v>
      </c>
      <c r="H54" s="18">
        <f>100%/4</f>
        <v>0.25</v>
      </c>
      <c r="I54" s="55"/>
      <c r="J54" s="46">
        <f>H54*I54/2</f>
        <v>0</v>
      </c>
      <c r="K54" s="58"/>
      <c r="M54" s="1" t="s">
        <v>263</v>
      </c>
      <c r="N54" s="1" t="s">
        <v>129</v>
      </c>
    </row>
    <row r="55" spans="2:14" ht="75" customHeight="1" x14ac:dyDescent="0.25">
      <c r="D55" s="69"/>
      <c r="E55" s="68"/>
      <c r="F55" s="47" t="s">
        <v>83</v>
      </c>
      <c r="G55" s="3" t="s">
        <v>260</v>
      </c>
      <c r="H55" s="18">
        <f>100%/4</f>
        <v>0.25</v>
      </c>
      <c r="I55" s="55"/>
      <c r="J55" s="46">
        <f>H55*I55/2</f>
        <v>0</v>
      </c>
      <c r="K55" s="58"/>
      <c r="M55" s="1" t="s">
        <v>264</v>
      </c>
      <c r="N55" s="1" t="s">
        <v>133</v>
      </c>
    </row>
    <row r="56" spans="2:14" ht="75" customHeight="1" x14ac:dyDescent="0.25">
      <c r="D56" s="67"/>
      <c r="E56" s="65"/>
      <c r="F56" s="47" t="s">
        <v>84</v>
      </c>
      <c r="G56" s="3" t="s">
        <v>261</v>
      </c>
      <c r="H56" s="18">
        <f>100%/4</f>
        <v>0.25</v>
      </c>
      <c r="I56" s="55"/>
      <c r="J56" s="46">
        <f>H56*I56/2</f>
        <v>0</v>
      </c>
      <c r="K56" s="58"/>
      <c r="M56" s="1" t="s">
        <v>265</v>
      </c>
      <c r="N56" s="1" t="s">
        <v>131</v>
      </c>
    </row>
    <row r="57" spans="2:14" ht="15" customHeight="1" x14ac:dyDescent="0.25">
      <c r="D57" s="13"/>
      <c r="E57" s="13"/>
      <c r="F57" s="2"/>
      <c r="G57" s="23" t="s">
        <v>8</v>
      </c>
      <c r="H57" s="24">
        <f>SUM(H53:H56)</f>
        <v>1</v>
      </c>
      <c r="I57" s="56"/>
      <c r="J57" s="24">
        <f>SUM(J53:J56)</f>
        <v>0</v>
      </c>
      <c r="K57" s="58"/>
    </row>
    <row r="58" spans="2:14" ht="122.25" customHeight="1" x14ac:dyDescent="0.25">
      <c r="D58" s="66" t="s">
        <v>85</v>
      </c>
      <c r="E58" s="64" t="s">
        <v>266</v>
      </c>
      <c r="F58" s="47" t="s">
        <v>86</v>
      </c>
      <c r="G58" s="3" t="s">
        <v>267</v>
      </c>
      <c r="H58" s="18">
        <f>100%/3</f>
        <v>0.33333333333333331</v>
      </c>
      <c r="I58" s="55"/>
      <c r="J58" s="46">
        <f>H58*I58/2</f>
        <v>0</v>
      </c>
      <c r="K58" s="58"/>
      <c r="M58" s="1" t="s">
        <v>348</v>
      </c>
      <c r="N58" s="1" t="s">
        <v>132</v>
      </c>
    </row>
    <row r="59" spans="2:14" ht="75" customHeight="1" x14ac:dyDescent="0.25">
      <c r="D59" s="69"/>
      <c r="E59" s="68"/>
      <c r="F59" s="47" t="s">
        <v>87</v>
      </c>
      <c r="G59" s="3" t="s">
        <v>268</v>
      </c>
      <c r="H59" s="18">
        <f>100%/3</f>
        <v>0.33333333333333331</v>
      </c>
      <c r="I59" s="55"/>
      <c r="J59" s="46">
        <f>H59*I59/2</f>
        <v>0</v>
      </c>
      <c r="K59" s="58"/>
      <c r="M59" s="1" t="s">
        <v>394</v>
      </c>
      <c r="N59" s="1" t="s">
        <v>127</v>
      </c>
    </row>
    <row r="60" spans="2:14" ht="75" customHeight="1" x14ac:dyDescent="0.25">
      <c r="D60" s="67"/>
      <c r="E60" s="65"/>
      <c r="F60" s="47" t="s">
        <v>88</v>
      </c>
      <c r="G60" s="3" t="s">
        <v>269</v>
      </c>
      <c r="H60" s="18">
        <f>100%/3</f>
        <v>0.33333333333333331</v>
      </c>
      <c r="I60" s="55"/>
      <c r="J60" s="46">
        <f>H60*I60/2</f>
        <v>0</v>
      </c>
      <c r="K60" s="60"/>
      <c r="M60" s="1" t="s">
        <v>350</v>
      </c>
      <c r="N60" s="1" t="s">
        <v>127</v>
      </c>
    </row>
    <row r="61" spans="2:14" ht="15" customHeight="1" x14ac:dyDescent="0.25">
      <c r="B61" s="8"/>
      <c r="C61" s="1"/>
      <c r="D61" s="2"/>
      <c r="E61" s="3"/>
      <c r="F61" s="2"/>
      <c r="G61" s="23" t="s">
        <v>8</v>
      </c>
      <c r="H61" s="29">
        <f>SUM(H58:H60)</f>
        <v>1</v>
      </c>
      <c r="I61" s="56"/>
      <c r="J61" s="29">
        <f>SUM(J58:J60)</f>
        <v>0</v>
      </c>
      <c r="K61" s="58"/>
    </row>
    <row r="62" spans="2:14" ht="95.25" customHeight="1" x14ac:dyDescent="0.25">
      <c r="D62" s="66" t="s">
        <v>89</v>
      </c>
      <c r="E62" s="64" t="s">
        <v>273</v>
      </c>
      <c r="F62" s="47" t="s">
        <v>90</v>
      </c>
      <c r="G62" s="3" t="s">
        <v>274</v>
      </c>
      <c r="H62" s="7">
        <f t="shared" ref="H62:H70" si="4">100%/9</f>
        <v>0.1111111111111111</v>
      </c>
      <c r="I62" s="55"/>
      <c r="J62" s="46">
        <f t="shared" ref="J62:J70" si="5">H62*I62/2</f>
        <v>0</v>
      </c>
      <c r="K62" s="58"/>
      <c r="M62" s="1" t="s">
        <v>425</v>
      </c>
      <c r="N62" s="1" t="s">
        <v>132</v>
      </c>
    </row>
    <row r="63" spans="2:14" ht="75" customHeight="1" x14ac:dyDescent="0.25">
      <c r="D63" s="69"/>
      <c r="E63" s="68"/>
      <c r="F63" s="47" t="s">
        <v>91</v>
      </c>
      <c r="G63" s="3" t="s">
        <v>275</v>
      </c>
      <c r="H63" s="7">
        <f t="shared" si="4"/>
        <v>0.1111111111111111</v>
      </c>
      <c r="I63" s="55"/>
      <c r="J63" s="46">
        <f t="shared" si="5"/>
        <v>0</v>
      </c>
      <c r="K63" s="58"/>
      <c r="M63" s="1" t="s">
        <v>282</v>
      </c>
      <c r="N63" s="1" t="s">
        <v>133</v>
      </c>
    </row>
    <row r="64" spans="2:14" ht="75" customHeight="1" x14ac:dyDescent="0.25">
      <c r="D64" s="69"/>
      <c r="E64" s="68"/>
      <c r="F64" s="47" t="s">
        <v>92</v>
      </c>
      <c r="G64" s="3" t="s">
        <v>276</v>
      </c>
      <c r="H64" s="7">
        <f t="shared" si="4"/>
        <v>0.1111111111111111</v>
      </c>
      <c r="I64" s="55"/>
      <c r="J64" s="46">
        <f t="shared" si="5"/>
        <v>0</v>
      </c>
      <c r="K64" s="58"/>
      <c r="M64" s="36" t="s">
        <v>395</v>
      </c>
      <c r="N64" s="1" t="s">
        <v>127</v>
      </c>
    </row>
    <row r="65" spans="4:14" ht="91.5" customHeight="1" x14ac:dyDescent="0.25">
      <c r="D65" s="69"/>
      <c r="E65" s="68"/>
      <c r="F65" s="47" t="s">
        <v>93</v>
      </c>
      <c r="G65" s="3" t="s">
        <v>277</v>
      </c>
      <c r="H65" s="7">
        <f t="shared" si="4"/>
        <v>0.1111111111111111</v>
      </c>
      <c r="I65" s="55"/>
      <c r="J65" s="46">
        <f t="shared" si="5"/>
        <v>0</v>
      </c>
      <c r="K65" s="58"/>
      <c r="M65" s="1" t="s">
        <v>396</v>
      </c>
      <c r="N65" s="1" t="s">
        <v>127</v>
      </c>
    </row>
    <row r="66" spans="4:14" ht="75" customHeight="1" x14ac:dyDescent="0.25">
      <c r="D66" s="69"/>
      <c r="E66" s="68"/>
      <c r="F66" s="47" t="s">
        <v>94</v>
      </c>
      <c r="G66" s="3" t="s">
        <v>278</v>
      </c>
      <c r="H66" s="7">
        <f t="shared" si="4"/>
        <v>0.1111111111111111</v>
      </c>
      <c r="I66" s="55"/>
      <c r="J66" s="46">
        <f t="shared" si="5"/>
        <v>0</v>
      </c>
      <c r="K66" s="58"/>
      <c r="M66" s="1" t="s">
        <v>397</v>
      </c>
      <c r="N66" s="1" t="s">
        <v>133</v>
      </c>
    </row>
    <row r="67" spans="4:14" ht="75" customHeight="1" x14ac:dyDescent="0.25">
      <c r="D67" s="69"/>
      <c r="E67" s="68"/>
      <c r="F67" s="47" t="s">
        <v>95</v>
      </c>
      <c r="G67" s="3" t="s">
        <v>279</v>
      </c>
      <c r="H67" s="7">
        <f t="shared" si="4"/>
        <v>0.1111111111111111</v>
      </c>
      <c r="I67" s="55"/>
      <c r="J67" s="46">
        <f t="shared" si="5"/>
        <v>0</v>
      </c>
      <c r="K67" s="58"/>
      <c r="M67" s="1" t="s">
        <v>286</v>
      </c>
      <c r="N67" s="1" t="s">
        <v>127</v>
      </c>
    </row>
    <row r="68" spans="4:14" ht="75" customHeight="1" x14ac:dyDescent="0.25">
      <c r="D68" s="69"/>
      <c r="E68" s="68"/>
      <c r="F68" s="47" t="s">
        <v>96</v>
      </c>
      <c r="G68" s="3" t="s">
        <v>398</v>
      </c>
      <c r="H68" s="7">
        <f t="shared" si="4"/>
        <v>0.1111111111111111</v>
      </c>
      <c r="I68" s="55"/>
      <c r="J68" s="46">
        <f t="shared" si="5"/>
        <v>0</v>
      </c>
      <c r="K68" s="58"/>
      <c r="M68" s="1" t="s">
        <v>287</v>
      </c>
      <c r="N68" s="1" t="s">
        <v>133</v>
      </c>
    </row>
    <row r="69" spans="4:14" ht="75" customHeight="1" x14ac:dyDescent="0.25">
      <c r="D69" s="69"/>
      <c r="E69" s="68"/>
      <c r="F69" s="47" t="s">
        <v>97</v>
      </c>
      <c r="G69" s="3" t="s">
        <v>280</v>
      </c>
      <c r="H69" s="7">
        <f t="shared" si="4"/>
        <v>0.1111111111111111</v>
      </c>
      <c r="I69" s="55"/>
      <c r="J69" s="46">
        <f t="shared" si="5"/>
        <v>0</v>
      </c>
      <c r="K69" s="58"/>
      <c r="M69" s="1" t="s">
        <v>288</v>
      </c>
      <c r="N69" s="1" t="s">
        <v>129</v>
      </c>
    </row>
    <row r="70" spans="4:14" ht="96" customHeight="1" x14ac:dyDescent="0.25">
      <c r="D70" s="67"/>
      <c r="E70" s="65"/>
      <c r="F70" s="47" t="s">
        <v>98</v>
      </c>
      <c r="G70" s="3" t="s">
        <v>281</v>
      </c>
      <c r="H70" s="7">
        <f t="shared" si="4"/>
        <v>0.1111111111111111</v>
      </c>
      <c r="I70" s="55"/>
      <c r="J70" s="46">
        <f t="shared" si="5"/>
        <v>0</v>
      </c>
      <c r="K70" s="58"/>
      <c r="M70" s="1" t="s">
        <v>399</v>
      </c>
      <c r="N70" s="1" t="s">
        <v>129</v>
      </c>
    </row>
    <row r="71" spans="4:14" ht="15" customHeight="1" x14ac:dyDescent="0.25">
      <c r="D71" s="13"/>
      <c r="E71" s="13"/>
      <c r="F71" s="2"/>
      <c r="G71" s="23" t="s">
        <v>8</v>
      </c>
      <c r="H71" s="29">
        <f>SUM(H62:H70)</f>
        <v>1.0000000000000002</v>
      </c>
      <c r="I71" s="56"/>
      <c r="J71" s="29">
        <f>SUM(J62:J70)</f>
        <v>0</v>
      </c>
      <c r="K71" s="58"/>
    </row>
    <row r="72" spans="4:14" ht="75" customHeight="1" x14ac:dyDescent="0.25">
      <c r="D72" s="66" t="s">
        <v>79</v>
      </c>
      <c r="E72" s="64" t="s">
        <v>290</v>
      </c>
      <c r="F72" s="47" t="s">
        <v>99</v>
      </c>
      <c r="G72" s="3" t="s">
        <v>291</v>
      </c>
      <c r="H72" s="7">
        <f>100%/2</f>
        <v>0.5</v>
      </c>
      <c r="I72" s="55"/>
      <c r="J72" s="46">
        <f>H72*I72/2</f>
        <v>0</v>
      </c>
      <c r="K72" s="58"/>
      <c r="M72" s="1" t="s">
        <v>426</v>
      </c>
      <c r="N72" s="1" t="s">
        <v>133</v>
      </c>
    </row>
    <row r="73" spans="4:14" ht="75" customHeight="1" x14ac:dyDescent="0.25">
      <c r="D73" s="67"/>
      <c r="E73" s="65"/>
      <c r="F73" s="47" t="s">
        <v>100</v>
      </c>
      <c r="G73" s="3" t="s">
        <v>292</v>
      </c>
      <c r="H73" s="7">
        <f>100%/2</f>
        <v>0.5</v>
      </c>
      <c r="I73" s="55"/>
      <c r="J73" s="46">
        <f>H73*I73/2</f>
        <v>0</v>
      </c>
      <c r="K73" s="60"/>
      <c r="M73" s="1" t="s">
        <v>427</v>
      </c>
      <c r="N73" s="1" t="s">
        <v>133</v>
      </c>
    </row>
    <row r="74" spans="4:14" ht="15" customHeight="1" x14ac:dyDescent="0.25">
      <c r="D74" s="13"/>
      <c r="E74" s="13"/>
      <c r="F74" s="13"/>
      <c r="G74" s="23" t="s">
        <v>8</v>
      </c>
      <c r="H74" s="29">
        <f>SUM(H72:H73)</f>
        <v>1</v>
      </c>
      <c r="I74" s="56"/>
      <c r="J74" s="29">
        <f>SUM(J72:J73)</f>
        <v>0</v>
      </c>
      <c r="K74" s="58"/>
    </row>
    <row r="75" spans="4:14" ht="75" customHeight="1" x14ac:dyDescent="0.25">
      <c r="D75" s="66" t="s">
        <v>101</v>
      </c>
      <c r="E75" s="64" t="s">
        <v>293</v>
      </c>
      <c r="F75" s="49" t="s">
        <v>102</v>
      </c>
      <c r="G75" s="21" t="s">
        <v>294</v>
      </c>
      <c r="H75" s="7">
        <f>100%/2</f>
        <v>0.5</v>
      </c>
      <c r="I75" s="55"/>
      <c r="J75" s="7">
        <f>H75*I75/2</f>
        <v>0</v>
      </c>
      <c r="K75" s="58"/>
      <c r="M75" s="1" t="s">
        <v>428</v>
      </c>
      <c r="N75" s="1" t="s">
        <v>133</v>
      </c>
    </row>
    <row r="76" spans="4:14" ht="75" customHeight="1" x14ac:dyDescent="0.25">
      <c r="D76" s="67"/>
      <c r="E76" s="65"/>
      <c r="F76" s="49" t="s">
        <v>103</v>
      </c>
      <c r="G76" s="21" t="s">
        <v>295</v>
      </c>
      <c r="H76" s="7">
        <f>100%/2</f>
        <v>0.5</v>
      </c>
      <c r="I76" s="55"/>
      <c r="J76" s="46">
        <f>H76*I76/2</f>
        <v>0</v>
      </c>
      <c r="K76" s="58"/>
      <c r="M76" s="1" t="s">
        <v>351</v>
      </c>
      <c r="N76" s="1" t="s">
        <v>131</v>
      </c>
    </row>
    <row r="77" spans="4:14" ht="15" customHeight="1" x14ac:dyDescent="0.25">
      <c r="D77" s="13"/>
      <c r="E77" s="13"/>
      <c r="F77" s="13"/>
      <c r="G77" s="44" t="s">
        <v>8</v>
      </c>
      <c r="H77" s="29">
        <f>SUM(H75:H76)</f>
        <v>1</v>
      </c>
      <c r="I77" s="56"/>
      <c r="J77" s="29">
        <f>SUM(J75:J76)</f>
        <v>0</v>
      </c>
      <c r="K77" s="58"/>
    </row>
    <row r="78" spans="4:14" ht="75" customHeight="1" x14ac:dyDescent="0.25">
      <c r="D78" s="66" t="s">
        <v>104</v>
      </c>
      <c r="E78" s="64" t="s">
        <v>299</v>
      </c>
      <c r="F78" s="49" t="s">
        <v>105</v>
      </c>
      <c r="G78" s="21" t="s">
        <v>300</v>
      </c>
      <c r="H78" s="7">
        <f>100%/5</f>
        <v>0.2</v>
      </c>
      <c r="I78" s="55"/>
      <c r="J78" s="46">
        <f>H78*I78/2</f>
        <v>0</v>
      </c>
      <c r="K78" s="58"/>
      <c r="M78" s="1" t="s">
        <v>400</v>
      </c>
      <c r="N78" s="1" t="s">
        <v>131</v>
      </c>
    </row>
    <row r="79" spans="4:14" ht="75" customHeight="1" x14ac:dyDescent="0.25">
      <c r="D79" s="69"/>
      <c r="E79" s="68"/>
      <c r="F79" s="49" t="s">
        <v>106</v>
      </c>
      <c r="G79" s="21" t="s">
        <v>301</v>
      </c>
      <c r="H79" s="7">
        <f>100%/5</f>
        <v>0.2</v>
      </c>
      <c r="I79" s="55"/>
      <c r="J79" s="46">
        <f>H79*I79/2</f>
        <v>0</v>
      </c>
      <c r="K79" s="58"/>
      <c r="M79" s="1" t="s">
        <v>306</v>
      </c>
      <c r="N79" s="1" t="s">
        <v>127</v>
      </c>
    </row>
    <row r="80" spans="4:14" ht="75" customHeight="1" x14ac:dyDescent="0.25">
      <c r="D80" s="69"/>
      <c r="E80" s="68"/>
      <c r="F80" s="49" t="s">
        <v>107</v>
      </c>
      <c r="G80" s="21" t="s">
        <v>302</v>
      </c>
      <c r="H80" s="7">
        <f>100%/5</f>
        <v>0.2</v>
      </c>
      <c r="I80" s="55"/>
      <c r="J80" s="46">
        <f>H80*I80/2</f>
        <v>0</v>
      </c>
      <c r="K80" s="58"/>
      <c r="M80" s="1" t="s">
        <v>354</v>
      </c>
      <c r="N80" s="1" t="s">
        <v>127</v>
      </c>
    </row>
    <row r="81" spans="4:15" ht="75" customHeight="1" x14ac:dyDescent="0.25">
      <c r="D81" s="69"/>
      <c r="E81" s="68"/>
      <c r="F81" s="49" t="s">
        <v>108</v>
      </c>
      <c r="G81" s="21" t="s">
        <v>303</v>
      </c>
      <c r="H81" s="7">
        <f>100%/5</f>
        <v>0.2</v>
      </c>
      <c r="I81" s="55"/>
      <c r="J81" s="46">
        <f>H81*I81/2</f>
        <v>0</v>
      </c>
      <c r="K81" s="58"/>
      <c r="M81" s="1" t="s">
        <v>356</v>
      </c>
      <c r="N81" s="1" t="s">
        <v>133</v>
      </c>
    </row>
    <row r="82" spans="4:15" ht="75" customHeight="1" x14ac:dyDescent="0.25">
      <c r="D82" s="67"/>
      <c r="E82" s="65"/>
      <c r="F82" s="49" t="s">
        <v>109</v>
      </c>
      <c r="G82" s="21" t="s">
        <v>304</v>
      </c>
      <c r="H82" s="7">
        <f>100%/5</f>
        <v>0.2</v>
      </c>
      <c r="I82" s="55"/>
      <c r="J82" s="46">
        <f>H82*I82/2</f>
        <v>0</v>
      </c>
      <c r="K82" s="58"/>
      <c r="M82" s="1" t="s">
        <v>307</v>
      </c>
      <c r="N82" s="1" t="s">
        <v>131</v>
      </c>
    </row>
    <row r="83" spans="4:15" ht="15" customHeight="1" x14ac:dyDescent="0.25">
      <c r="D83" s="13"/>
      <c r="E83" s="13"/>
      <c r="F83" s="13"/>
      <c r="G83" s="23" t="s">
        <v>8</v>
      </c>
      <c r="H83" s="29">
        <f>SUM(H78:H82)</f>
        <v>1</v>
      </c>
      <c r="I83" s="56"/>
      <c r="J83" s="29">
        <f>SUM(J78:J82)</f>
        <v>0</v>
      </c>
      <c r="K83" s="58"/>
    </row>
    <row r="84" spans="4:15" ht="75" customHeight="1" x14ac:dyDescent="0.25">
      <c r="D84" s="20" t="s">
        <v>110</v>
      </c>
      <c r="E84" s="21" t="s">
        <v>308</v>
      </c>
      <c r="F84" s="49" t="s">
        <v>111</v>
      </c>
      <c r="G84" s="21" t="s">
        <v>309</v>
      </c>
      <c r="H84" s="7">
        <f>100%/1</f>
        <v>1</v>
      </c>
      <c r="I84" s="55"/>
      <c r="J84" s="46">
        <f>H84*I84/2</f>
        <v>0</v>
      </c>
      <c r="K84" s="58"/>
      <c r="M84" s="1" t="s">
        <v>357</v>
      </c>
      <c r="N84" s="1" t="s">
        <v>131</v>
      </c>
    </row>
    <row r="85" spans="4:15" ht="15" customHeight="1" x14ac:dyDescent="0.25">
      <c r="D85" s="13"/>
      <c r="E85" s="13"/>
      <c r="F85" s="13"/>
      <c r="G85" s="23" t="s">
        <v>8</v>
      </c>
      <c r="H85" s="29">
        <f>SUM(H84)</f>
        <v>1</v>
      </c>
      <c r="I85" s="56"/>
      <c r="J85" s="29">
        <f>SUM(J84)</f>
        <v>0</v>
      </c>
      <c r="K85" s="58"/>
    </row>
    <row r="86" spans="4:15" ht="75" customHeight="1" x14ac:dyDescent="0.25">
      <c r="D86" s="66" t="s">
        <v>112</v>
      </c>
      <c r="E86" s="64" t="s">
        <v>312</v>
      </c>
      <c r="F86" s="49" t="s">
        <v>113</v>
      </c>
      <c r="G86" s="21" t="s">
        <v>313</v>
      </c>
      <c r="H86" s="7">
        <f>100%/2</f>
        <v>0.5</v>
      </c>
      <c r="I86" s="55"/>
      <c r="J86" s="46">
        <f>H86*I86/2</f>
        <v>0</v>
      </c>
      <c r="K86" s="58"/>
      <c r="M86" s="1" t="s">
        <v>401</v>
      </c>
      <c r="N86" s="1" t="s">
        <v>131</v>
      </c>
    </row>
    <row r="87" spans="4:15" ht="75" customHeight="1" x14ac:dyDescent="0.25">
      <c r="D87" s="67"/>
      <c r="E87" s="65"/>
      <c r="F87" s="49" t="s">
        <v>114</v>
      </c>
      <c r="G87" s="21" t="s">
        <v>314</v>
      </c>
      <c r="H87" s="7">
        <f>100%/2</f>
        <v>0.5</v>
      </c>
      <c r="I87" s="55"/>
      <c r="J87" s="46">
        <f>H87*I87/2</f>
        <v>0</v>
      </c>
      <c r="K87" s="58"/>
      <c r="M87" s="1" t="s">
        <v>402</v>
      </c>
      <c r="N87" s="1" t="s">
        <v>131</v>
      </c>
    </row>
    <row r="88" spans="4:15" ht="15" customHeight="1" x14ac:dyDescent="0.25">
      <c r="D88" s="13"/>
      <c r="E88" s="13"/>
      <c r="F88" s="13"/>
      <c r="G88" s="23" t="s">
        <v>8</v>
      </c>
      <c r="H88" s="29">
        <f>SUM(H86:H87)</f>
        <v>1</v>
      </c>
      <c r="I88" s="26"/>
      <c r="J88" s="29">
        <f>SUM(J86:J87)</f>
        <v>0</v>
      </c>
      <c r="K88" s="13"/>
      <c r="L88" s="11" t="s">
        <v>118</v>
      </c>
      <c r="M88" s="12"/>
    </row>
    <row r="89" spans="4:15" ht="35.25" customHeight="1" x14ac:dyDescent="0.25">
      <c r="L89" s="10" t="s">
        <v>116</v>
      </c>
      <c r="M89" s="10" t="s">
        <v>117</v>
      </c>
      <c r="N89" s="10" t="s">
        <v>2</v>
      </c>
      <c r="O89" s="10" t="s">
        <v>119</v>
      </c>
    </row>
    <row r="90" spans="4:15" ht="15" customHeight="1" x14ac:dyDescent="0.25">
      <c r="L90" s="6">
        <v>1</v>
      </c>
      <c r="M90" s="13" t="s">
        <v>5</v>
      </c>
      <c r="N90" s="14">
        <f>J5</f>
        <v>0</v>
      </c>
      <c r="O90" s="13"/>
    </row>
    <row r="91" spans="4:15" ht="15" customHeight="1" x14ac:dyDescent="0.25">
      <c r="L91" s="13"/>
      <c r="M91" s="13" t="s">
        <v>11</v>
      </c>
      <c r="N91" s="14">
        <f>J12</f>
        <v>0</v>
      </c>
      <c r="O91" s="13"/>
    </row>
    <row r="92" spans="4:15" ht="15" customHeight="1" x14ac:dyDescent="0.25">
      <c r="L92" s="13"/>
      <c r="M92" s="13" t="s">
        <v>18</v>
      </c>
      <c r="N92" s="14">
        <f>J17</f>
        <v>0</v>
      </c>
      <c r="O92" s="13"/>
    </row>
    <row r="93" spans="4:15" ht="15" customHeight="1" x14ac:dyDescent="0.25">
      <c r="L93" s="13"/>
      <c r="M93" s="13" t="s">
        <v>23</v>
      </c>
      <c r="N93" s="14">
        <f>J19</f>
        <v>0</v>
      </c>
      <c r="O93" s="13"/>
    </row>
    <row r="94" spans="4:15" ht="15" customHeight="1" x14ac:dyDescent="0.25">
      <c r="L94" s="13"/>
      <c r="M94" s="13" t="s">
        <v>26</v>
      </c>
      <c r="N94" s="14">
        <f>J22</f>
        <v>0</v>
      </c>
      <c r="O94" s="15">
        <f>SUM(N90:N94)/5</f>
        <v>0</v>
      </c>
    </row>
    <row r="95" spans="4:15" ht="15" customHeight="1" x14ac:dyDescent="0.25">
      <c r="L95" s="16">
        <v>2</v>
      </c>
      <c r="M95" s="13" t="s">
        <v>29</v>
      </c>
      <c r="N95" s="14">
        <f>J27</f>
        <v>0</v>
      </c>
      <c r="O95" s="13"/>
    </row>
    <row r="96" spans="4:15" ht="15" customHeight="1" x14ac:dyDescent="0.25">
      <c r="L96" s="13"/>
      <c r="M96" s="13" t="s">
        <v>34</v>
      </c>
      <c r="N96" s="14">
        <f>J32</f>
        <v>0</v>
      </c>
      <c r="O96" s="13"/>
    </row>
    <row r="97" spans="12:15" ht="15" customHeight="1" x14ac:dyDescent="0.25">
      <c r="L97" s="13"/>
      <c r="M97" s="13" t="s">
        <v>37</v>
      </c>
      <c r="N97" s="14">
        <f>J35</f>
        <v>0</v>
      </c>
      <c r="O97" s="15">
        <f>SUM(N95:N97)/3</f>
        <v>0</v>
      </c>
    </row>
    <row r="98" spans="12:15" ht="15" customHeight="1" x14ac:dyDescent="0.25">
      <c r="L98" s="16">
        <v>3</v>
      </c>
      <c r="M98" s="13" t="s">
        <v>62</v>
      </c>
      <c r="N98" s="14">
        <f>J40</f>
        <v>0</v>
      </c>
      <c r="O98" s="15">
        <f>N98/1</f>
        <v>0</v>
      </c>
    </row>
    <row r="99" spans="12:15" ht="15" customHeight="1" x14ac:dyDescent="0.25">
      <c r="L99" s="16">
        <v>4</v>
      </c>
      <c r="M99" s="13" t="s">
        <v>67</v>
      </c>
      <c r="N99" s="14">
        <f>J44</f>
        <v>0</v>
      </c>
      <c r="O99" s="13"/>
    </row>
    <row r="100" spans="12:15" ht="15" customHeight="1" x14ac:dyDescent="0.25">
      <c r="L100" s="13"/>
      <c r="M100" s="13" t="s">
        <v>71</v>
      </c>
      <c r="N100" s="14">
        <f>J50</f>
        <v>0</v>
      </c>
      <c r="O100" s="13"/>
    </row>
    <row r="101" spans="12:15" x14ac:dyDescent="0.25">
      <c r="L101" s="13"/>
      <c r="M101" s="13" t="s">
        <v>77</v>
      </c>
      <c r="N101" s="14">
        <f>J52</f>
        <v>0</v>
      </c>
      <c r="O101" s="13"/>
    </row>
    <row r="102" spans="12:15" x14ac:dyDescent="0.25">
      <c r="L102" s="13"/>
      <c r="M102" s="13" t="s">
        <v>80</v>
      </c>
      <c r="N102" s="14">
        <f>J57</f>
        <v>0</v>
      </c>
      <c r="O102" s="13"/>
    </row>
    <row r="103" spans="12:15" x14ac:dyDescent="0.25">
      <c r="L103" s="13"/>
      <c r="M103" s="13" t="s">
        <v>85</v>
      </c>
      <c r="N103" s="14">
        <f>J61</f>
        <v>0</v>
      </c>
      <c r="O103" s="13"/>
    </row>
    <row r="104" spans="12:15" x14ac:dyDescent="0.25">
      <c r="L104" s="13"/>
      <c r="M104" s="13" t="s">
        <v>89</v>
      </c>
      <c r="N104" s="14">
        <f>J71</f>
        <v>0</v>
      </c>
      <c r="O104" s="15">
        <f>SUM(N99:N104)/6</f>
        <v>0</v>
      </c>
    </row>
    <row r="105" spans="12:15" x14ac:dyDescent="0.25">
      <c r="L105" s="16">
        <v>5</v>
      </c>
      <c r="M105" s="13" t="s">
        <v>79</v>
      </c>
      <c r="N105" s="14">
        <f>J74</f>
        <v>0</v>
      </c>
      <c r="O105" s="13"/>
    </row>
    <row r="106" spans="12:15" x14ac:dyDescent="0.25">
      <c r="L106" s="13"/>
      <c r="M106" s="13" t="s">
        <v>120</v>
      </c>
      <c r="N106" s="14">
        <f>J77</f>
        <v>0</v>
      </c>
      <c r="O106" s="15">
        <f>SUM(N105:N106)/2</f>
        <v>0</v>
      </c>
    </row>
    <row r="107" spans="12:15" x14ac:dyDescent="0.25">
      <c r="L107" s="6">
        <v>6</v>
      </c>
      <c r="M107" s="13" t="s">
        <v>104</v>
      </c>
      <c r="N107" s="14">
        <f>J83</f>
        <v>0</v>
      </c>
      <c r="O107" s="13"/>
    </row>
    <row r="108" spans="12:15" x14ac:dyDescent="0.25">
      <c r="L108" s="13"/>
      <c r="M108" s="13" t="s">
        <v>110</v>
      </c>
      <c r="N108" s="14">
        <f>J85</f>
        <v>0</v>
      </c>
      <c r="O108" s="13"/>
    </row>
    <row r="109" spans="12:15" x14ac:dyDescent="0.25">
      <c r="L109" s="13"/>
      <c r="M109" s="13" t="s">
        <v>112</v>
      </c>
      <c r="N109" s="14">
        <f>J88</f>
        <v>0</v>
      </c>
      <c r="O109" s="15">
        <f>SUM(N107:N109)/3</f>
        <v>0</v>
      </c>
    </row>
    <row r="110" spans="12:15" x14ac:dyDescent="0.25">
      <c r="L110" s="74" t="s">
        <v>121</v>
      </c>
      <c r="M110" s="74"/>
      <c r="N110" s="74"/>
      <c r="O110" s="17">
        <f>SUM(O90:O109)/6</f>
        <v>0</v>
      </c>
    </row>
  </sheetData>
  <mergeCells count="38">
    <mergeCell ref="D6:D11"/>
    <mergeCell ref="E6:E11"/>
    <mergeCell ref="B2:C2"/>
    <mergeCell ref="D2:E2"/>
    <mergeCell ref="F2:G2"/>
    <mergeCell ref="D3:D4"/>
    <mergeCell ref="E3:E4"/>
    <mergeCell ref="D13:D16"/>
    <mergeCell ref="E13:E16"/>
    <mergeCell ref="D20:D21"/>
    <mergeCell ref="E20:E21"/>
    <mergeCell ref="D23:D26"/>
    <mergeCell ref="E23:E26"/>
    <mergeCell ref="D28:D31"/>
    <mergeCell ref="E28:E31"/>
    <mergeCell ref="D33:D34"/>
    <mergeCell ref="E33:E34"/>
    <mergeCell ref="D36:D39"/>
    <mergeCell ref="E36:E39"/>
    <mergeCell ref="D41:D43"/>
    <mergeCell ref="E41:E43"/>
    <mergeCell ref="D45:D49"/>
    <mergeCell ref="E45:E49"/>
    <mergeCell ref="D53:D56"/>
    <mergeCell ref="E53:E56"/>
    <mergeCell ref="D58:D60"/>
    <mergeCell ref="E58:E60"/>
    <mergeCell ref="D62:D70"/>
    <mergeCell ref="E62:E70"/>
    <mergeCell ref="D72:D73"/>
    <mergeCell ref="E72:E73"/>
    <mergeCell ref="L110:N110"/>
    <mergeCell ref="D75:D76"/>
    <mergeCell ref="E75:E76"/>
    <mergeCell ref="D78:D82"/>
    <mergeCell ref="E78:E82"/>
    <mergeCell ref="D86:D87"/>
    <mergeCell ref="E86:E87"/>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A-Report Tools</vt:lpstr>
      <vt:lpstr>Measurement Score-PS tier 3</vt:lpstr>
      <vt:lpstr>Measurement Score-PS tier 2</vt:lpstr>
      <vt:lpstr>Measurement Score-PS tier 1</vt:lpstr>
      <vt:lpstr>Measurement Score-POM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Diantur Jatmiko</dc:creator>
  <cp:lastModifiedBy>Nila Silvana</cp:lastModifiedBy>
  <dcterms:created xsi:type="dcterms:W3CDTF">2016-12-15T15:50:04Z</dcterms:created>
  <dcterms:modified xsi:type="dcterms:W3CDTF">2018-03-13T07:12:18Z</dcterms:modified>
</cp:coreProperties>
</file>